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delta.just.sise/dhs/webdav/8a17eb6899a319d38edd5d604c91488b81b4a5ff/48103106516/d0c80ce8-2f87-4064-98d1-0ae6835976c1/"/>
    </mc:Choice>
  </mc:AlternateContent>
  <xr:revisionPtr revIDLastSave="0" documentId="13_ncr:1_{A7F74EF6-8F8F-4476-8F3C-F54F939D04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a 5. Kohtud" sheetId="1" r:id="rId1"/>
  </sheets>
  <externalReferences>
    <externalReference r:id="rId2"/>
  </externalReferences>
  <definedNames>
    <definedName name="_xlnm._FilterDatabase" localSheetId="0" hidden="1">'Lisa 5. Kohtud'!$A$5:$E$244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1" i="1" l="1"/>
  <c r="P211" i="1"/>
  <c r="S215" i="1"/>
  <c r="R215" i="1"/>
  <c r="S235" i="1"/>
  <c r="S236" i="1"/>
  <c r="R234" i="1"/>
  <c r="S234" i="1" s="1"/>
  <c r="S231" i="1"/>
  <c r="S232" i="1"/>
  <c r="S158" i="1"/>
  <c r="S159" i="1"/>
  <c r="S103" i="1"/>
  <c r="S104" i="1"/>
  <c r="S50" i="1"/>
  <c r="S51" i="1"/>
  <c r="R257" i="1"/>
  <c r="R253" i="1"/>
  <c r="R251" i="1"/>
  <c r="R237" i="1"/>
  <c r="R214" i="1" s="1"/>
  <c r="R226" i="1"/>
  <c r="R217" i="1"/>
  <c r="R204" i="1"/>
  <c r="R190" i="1" s="1"/>
  <c r="R198" i="1"/>
  <c r="R192" i="1"/>
  <c r="R182" i="1"/>
  <c r="R172" i="1" s="1"/>
  <c r="R178" i="1"/>
  <c r="R174" i="1"/>
  <c r="R171" i="1"/>
  <c r="R170" i="1"/>
  <c r="R161" i="1"/>
  <c r="R144" i="1" s="1"/>
  <c r="R153" i="1"/>
  <c r="R146" i="1"/>
  <c r="R132" i="1"/>
  <c r="R118" i="1" s="1"/>
  <c r="R126" i="1"/>
  <c r="R120" i="1"/>
  <c r="R106" i="1"/>
  <c r="R89" i="1" s="1"/>
  <c r="R98" i="1"/>
  <c r="R91" i="1"/>
  <c r="R79" i="1"/>
  <c r="R65" i="1" s="1"/>
  <c r="R73" i="1"/>
  <c r="R67" i="1"/>
  <c r="R52" i="1"/>
  <c r="R35" i="1" s="1"/>
  <c r="R43" i="1"/>
  <c r="R37" i="1"/>
  <c r="R25" i="1"/>
  <c r="R11" i="1" s="1"/>
  <c r="R19" i="1"/>
  <c r="R13" i="1"/>
  <c r="Q257" i="1"/>
  <c r="Q253" i="1"/>
  <c r="Q250" i="1" s="1"/>
  <c r="Q251" i="1"/>
  <c r="Q237" i="1"/>
  <c r="Q214" i="1" s="1"/>
  <c r="Q226" i="1"/>
  <c r="Q217" i="1"/>
  <c r="Q204" i="1"/>
  <c r="Q190" i="1" s="1"/>
  <c r="Q198" i="1"/>
  <c r="Q192" i="1"/>
  <c r="Q182" i="1"/>
  <c r="Q172" i="1" s="1"/>
  <c r="Q178" i="1"/>
  <c r="Q174" i="1"/>
  <c r="Q171" i="1"/>
  <c r="Q170" i="1"/>
  <c r="Q161" i="1"/>
  <c r="Q144" i="1" s="1"/>
  <c r="Q153" i="1"/>
  <c r="Q146" i="1"/>
  <c r="Q143" i="1" s="1"/>
  <c r="Q132" i="1"/>
  <c r="Q118" i="1" s="1"/>
  <c r="Q126" i="1"/>
  <c r="Q120" i="1"/>
  <c r="Q106" i="1"/>
  <c r="Q89" i="1" s="1"/>
  <c r="Q98" i="1"/>
  <c r="Q91" i="1"/>
  <c r="Q79" i="1"/>
  <c r="Q65" i="1" s="1"/>
  <c r="Q73" i="1"/>
  <c r="Q67" i="1"/>
  <c r="Q64" i="1" s="1"/>
  <c r="Q52" i="1"/>
  <c r="Q35" i="1" s="1"/>
  <c r="Q43" i="1"/>
  <c r="Q37" i="1"/>
  <c r="Q34" i="1" s="1"/>
  <c r="Q25" i="1"/>
  <c r="Q11" i="1" s="1"/>
  <c r="Q19" i="1"/>
  <c r="Q13" i="1"/>
  <c r="Q213" i="1" l="1"/>
  <c r="R250" i="1"/>
  <c r="Q88" i="1"/>
  <c r="Q87" i="1" s="1"/>
  <c r="Q86" i="1" s="1"/>
  <c r="R213" i="1"/>
  <c r="R212" i="1" s="1"/>
  <c r="Q10" i="1"/>
  <c r="Q9" i="1" s="1"/>
  <c r="R143" i="1"/>
  <c r="Q117" i="1"/>
  <c r="Q116" i="1" s="1"/>
  <c r="Q115" i="1" s="1"/>
  <c r="Q63" i="1"/>
  <c r="Q62" i="1" s="1"/>
  <c r="R189" i="1"/>
  <c r="R188" i="1" s="1"/>
  <c r="R187" i="1" s="1"/>
  <c r="Q249" i="1"/>
  <c r="Q248" i="1" s="1"/>
  <c r="R142" i="1"/>
  <c r="R141" i="1" s="1"/>
  <c r="R249" i="1"/>
  <c r="R248" i="1" s="1"/>
  <c r="Q189" i="1"/>
  <c r="Q188" i="1" s="1"/>
  <c r="Q187" i="1" s="1"/>
  <c r="R88" i="1"/>
  <c r="R87" i="1" s="1"/>
  <c r="R86" i="1" s="1"/>
  <c r="Q169" i="1"/>
  <c r="Q168" i="1" s="1"/>
  <c r="R169" i="1"/>
  <c r="R168" i="1" s="1"/>
  <c r="Q212" i="1"/>
  <c r="Q211" i="1" s="1"/>
  <c r="R117" i="1"/>
  <c r="R116" i="1" s="1"/>
  <c r="R115" i="1" s="1"/>
  <c r="Q142" i="1"/>
  <c r="Q141" i="1" s="1"/>
  <c r="R34" i="1"/>
  <c r="R33" i="1" s="1"/>
  <c r="R32" i="1" s="1"/>
  <c r="R64" i="1"/>
  <c r="R63" i="1" s="1"/>
  <c r="R62" i="1" s="1"/>
  <c r="Q33" i="1"/>
  <c r="Q32" i="1" s="1"/>
  <c r="R10" i="1"/>
  <c r="R9" i="1" s="1"/>
  <c r="R8" i="1" s="1"/>
  <c r="P254" i="1"/>
  <c r="S254" i="1" s="1"/>
  <c r="O253" i="1"/>
  <c r="Q8" i="1" l="1"/>
  <c r="O257" i="1"/>
  <c r="O251" i="1"/>
  <c r="O237" i="1"/>
  <c r="O214" i="1" s="1"/>
  <c r="O226" i="1"/>
  <c r="O217" i="1"/>
  <c r="O204" i="1"/>
  <c r="O198" i="1"/>
  <c r="O192" i="1"/>
  <c r="O190" i="1"/>
  <c r="O182" i="1"/>
  <c r="O172" i="1" s="1"/>
  <c r="O178" i="1"/>
  <c r="O174" i="1"/>
  <c r="O171" i="1"/>
  <c r="O170" i="1"/>
  <c r="O161" i="1"/>
  <c r="O144" i="1" s="1"/>
  <c r="O153" i="1"/>
  <c r="O146" i="1"/>
  <c r="O132" i="1"/>
  <c r="O118" i="1" s="1"/>
  <c r="O126" i="1"/>
  <c r="O120" i="1"/>
  <c r="O106" i="1"/>
  <c r="O89" i="1" s="1"/>
  <c r="O98" i="1"/>
  <c r="O91" i="1"/>
  <c r="O79" i="1"/>
  <c r="O65" i="1" s="1"/>
  <c r="O73" i="1"/>
  <c r="O67" i="1"/>
  <c r="O52" i="1"/>
  <c r="O35" i="1" s="1"/>
  <c r="O43" i="1"/>
  <c r="O37" i="1"/>
  <c r="O25" i="1"/>
  <c r="O11" i="1" s="1"/>
  <c r="O19" i="1"/>
  <c r="O13" i="1"/>
  <c r="O10" i="1" s="1"/>
  <c r="O9" i="1" s="1"/>
  <c r="O8" i="1" s="1"/>
  <c r="N257" i="1"/>
  <c r="N253" i="1"/>
  <c r="N251" i="1"/>
  <c r="N237" i="1"/>
  <c r="N214" i="1" s="1"/>
  <c r="N226" i="1"/>
  <c r="N217" i="1"/>
  <c r="N213" i="1" s="1"/>
  <c r="N204" i="1"/>
  <c r="N190" i="1" s="1"/>
  <c r="N198" i="1"/>
  <c r="N192" i="1"/>
  <c r="N182" i="1"/>
  <c r="N172" i="1" s="1"/>
  <c r="N178" i="1"/>
  <c r="N174" i="1"/>
  <c r="N171" i="1"/>
  <c r="N170" i="1"/>
  <c r="N161" i="1"/>
  <c r="N144" i="1" s="1"/>
  <c r="N153" i="1"/>
  <c r="N146" i="1"/>
  <c r="N132" i="1"/>
  <c r="N118" i="1" s="1"/>
  <c r="N126" i="1"/>
  <c r="N120" i="1"/>
  <c r="N106" i="1"/>
  <c r="N89" i="1" s="1"/>
  <c r="N98" i="1"/>
  <c r="N91" i="1"/>
  <c r="N79" i="1"/>
  <c r="N65" i="1" s="1"/>
  <c r="N73" i="1"/>
  <c r="N67" i="1"/>
  <c r="N52" i="1"/>
  <c r="N35" i="1" s="1"/>
  <c r="N43" i="1"/>
  <c r="N37" i="1"/>
  <c r="N25" i="1"/>
  <c r="N11" i="1" s="1"/>
  <c r="N19" i="1"/>
  <c r="N13" i="1"/>
  <c r="O189" i="1" l="1"/>
  <c r="O188" i="1" s="1"/>
  <c r="O187" i="1" s="1"/>
  <c r="N34" i="1"/>
  <c r="N33" i="1" s="1"/>
  <c r="N32" i="1" s="1"/>
  <c r="N64" i="1"/>
  <c r="N63" i="1" s="1"/>
  <c r="N62" i="1" s="1"/>
  <c r="N212" i="1"/>
  <c r="N211" i="1" s="1"/>
  <c r="N143" i="1"/>
  <c r="N142" i="1" s="1"/>
  <c r="N141" i="1" s="1"/>
  <c r="O88" i="1"/>
  <c r="O87" i="1" s="1"/>
  <c r="O86" i="1" s="1"/>
  <c r="O143" i="1"/>
  <c r="O142" i="1" s="1"/>
  <c r="O141" i="1" s="1"/>
  <c r="O169" i="1"/>
  <c r="O168" i="1" s="1"/>
  <c r="O34" i="1"/>
  <c r="O33" i="1" s="1"/>
  <c r="O32" i="1" s="1"/>
  <c r="O213" i="1"/>
  <c r="O212" i="1" s="1"/>
  <c r="N189" i="1"/>
  <c r="N188" i="1" s="1"/>
  <c r="N187" i="1" s="1"/>
  <c r="O117" i="1"/>
  <c r="O116" i="1" s="1"/>
  <c r="N10" i="1"/>
  <c r="N9" i="1" s="1"/>
  <c r="N8" i="1" s="1"/>
  <c r="N250" i="1"/>
  <c r="N249" i="1" s="1"/>
  <c r="N248" i="1" s="1"/>
  <c r="O250" i="1"/>
  <c r="O249" i="1" s="1"/>
  <c r="O64" i="1"/>
  <c r="O63" i="1" s="1"/>
  <c r="O62" i="1" s="1"/>
  <c r="N169" i="1"/>
  <c r="N168" i="1" s="1"/>
  <c r="N117" i="1"/>
  <c r="N116" i="1" s="1"/>
  <c r="N115" i="1" s="1"/>
  <c r="N88" i="1"/>
  <c r="N87" i="1" s="1"/>
  <c r="N86" i="1" s="1"/>
  <c r="O248" i="1" l="1"/>
  <c r="O211" i="1"/>
  <c r="O115" i="1"/>
  <c r="M224" i="1"/>
  <c r="P224" i="1" s="1"/>
  <c r="S224" i="1" s="1"/>
  <c r="L217" i="1"/>
  <c r="K217" i="1"/>
  <c r="M196" i="1"/>
  <c r="P196" i="1" s="1"/>
  <c r="S196" i="1" s="1"/>
  <c r="L192" i="1"/>
  <c r="K192" i="1"/>
  <c r="M151" i="1"/>
  <c r="P151" i="1" s="1"/>
  <c r="S151" i="1" s="1"/>
  <c r="L146" i="1"/>
  <c r="K146" i="1"/>
  <c r="M124" i="1"/>
  <c r="P124" i="1" s="1"/>
  <c r="S124" i="1" s="1"/>
  <c r="L120" i="1"/>
  <c r="K120" i="1"/>
  <c r="M96" i="1"/>
  <c r="P96" i="1" s="1"/>
  <c r="S96" i="1" s="1"/>
  <c r="L91" i="1"/>
  <c r="K91" i="1"/>
  <c r="M71" i="1"/>
  <c r="P71" i="1" s="1"/>
  <c r="S71" i="1" s="1"/>
  <c r="L67" i="1"/>
  <c r="K67" i="1"/>
  <c r="M41" i="1"/>
  <c r="P41" i="1" s="1"/>
  <c r="S41" i="1" s="1"/>
  <c r="L37" i="1"/>
  <c r="K37" i="1"/>
  <c r="M17" i="1"/>
  <c r="P17" i="1" s="1"/>
  <c r="S17" i="1" s="1"/>
  <c r="L13" i="1"/>
  <c r="K13" i="1"/>
  <c r="O3" i="1" l="1"/>
  <c r="L257" i="1"/>
  <c r="L253" i="1"/>
  <c r="L251" i="1"/>
  <c r="L237" i="1"/>
  <c r="L214" i="1" s="1"/>
  <c r="L226" i="1"/>
  <c r="L204" i="1"/>
  <c r="L190" i="1" s="1"/>
  <c r="L198" i="1"/>
  <c r="L182" i="1"/>
  <c r="L172" i="1" s="1"/>
  <c r="L178" i="1"/>
  <c r="L174" i="1"/>
  <c r="L171" i="1"/>
  <c r="L170" i="1"/>
  <c r="L161" i="1"/>
  <c r="L144" i="1" s="1"/>
  <c r="L153" i="1"/>
  <c r="L143" i="1" s="1"/>
  <c r="L132" i="1"/>
  <c r="L118" i="1" s="1"/>
  <c r="L126" i="1"/>
  <c r="L106" i="1"/>
  <c r="L89" i="1" s="1"/>
  <c r="L98" i="1"/>
  <c r="L79" i="1"/>
  <c r="L65" i="1" s="1"/>
  <c r="L73" i="1"/>
  <c r="L64" i="1" s="1"/>
  <c r="L52" i="1"/>
  <c r="L35" i="1" s="1"/>
  <c r="L43" i="1"/>
  <c r="L34" i="1" s="1"/>
  <c r="L25" i="1"/>
  <c r="L11" i="1" s="1"/>
  <c r="L19" i="1"/>
  <c r="L10" i="1" s="1"/>
  <c r="K257" i="1"/>
  <c r="K253" i="1"/>
  <c r="K251" i="1"/>
  <c r="K237" i="1"/>
  <c r="K214" i="1" s="1"/>
  <c r="K226" i="1"/>
  <c r="K204" i="1"/>
  <c r="K190" i="1" s="1"/>
  <c r="K198" i="1"/>
  <c r="K189" i="1" s="1"/>
  <c r="K182" i="1"/>
  <c r="K172" i="1" s="1"/>
  <c r="K178" i="1"/>
  <c r="K174" i="1"/>
  <c r="K171" i="1"/>
  <c r="K170" i="1"/>
  <c r="K161" i="1"/>
  <c r="K144" i="1" s="1"/>
  <c r="K153" i="1"/>
  <c r="K143" i="1" s="1"/>
  <c r="K132" i="1"/>
  <c r="K118" i="1" s="1"/>
  <c r="K126" i="1"/>
  <c r="K106" i="1"/>
  <c r="K89" i="1" s="1"/>
  <c r="K98" i="1"/>
  <c r="K79" i="1"/>
  <c r="K65" i="1" s="1"/>
  <c r="K73" i="1"/>
  <c r="K64" i="1" s="1"/>
  <c r="K52" i="1"/>
  <c r="K35" i="1" s="1"/>
  <c r="K43" i="1"/>
  <c r="K34" i="1" s="1"/>
  <c r="K25" i="1"/>
  <c r="K11" i="1" s="1"/>
  <c r="K19" i="1"/>
  <c r="K10" i="1" s="1"/>
  <c r="K142" i="1" l="1"/>
  <c r="K141" i="1" s="1"/>
  <c r="K188" i="1"/>
  <c r="K187" i="1" s="1"/>
  <c r="L142" i="1"/>
  <c r="L141" i="1" s="1"/>
  <c r="L250" i="1"/>
  <c r="L249" i="1" s="1"/>
  <c r="L248" i="1" s="1"/>
  <c r="K250" i="1"/>
  <c r="K249" i="1" s="1"/>
  <c r="K248" i="1" s="1"/>
  <c r="L88" i="1"/>
  <c r="L87" i="1" s="1"/>
  <c r="L86" i="1" s="1"/>
  <c r="L213" i="1"/>
  <c r="L212" i="1" s="1"/>
  <c r="L211" i="1" s="1"/>
  <c r="L63" i="1"/>
  <c r="L62" i="1" s="1"/>
  <c r="K9" i="1"/>
  <c r="K8" i="1" s="1"/>
  <c r="L169" i="1"/>
  <c r="L168" i="1" s="1"/>
  <c r="L9" i="1"/>
  <c r="L8" i="1" s="1"/>
  <c r="K63" i="1"/>
  <c r="K62" i="1" s="1"/>
  <c r="L117" i="1"/>
  <c r="L116" i="1" s="1"/>
  <c r="L115" i="1" s="1"/>
  <c r="K33" i="1"/>
  <c r="K32" i="1" s="1"/>
  <c r="K169" i="1"/>
  <c r="K168" i="1" s="1"/>
  <c r="L189" i="1"/>
  <c r="L188" i="1" s="1"/>
  <c r="L187" i="1" s="1"/>
  <c r="L33" i="1"/>
  <c r="L32" i="1" s="1"/>
  <c r="K213" i="1"/>
  <c r="K212" i="1" s="1"/>
  <c r="K211" i="1" s="1"/>
  <c r="K117" i="1"/>
  <c r="K116" i="1" s="1"/>
  <c r="K115" i="1" s="1"/>
  <c r="K88" i="1"/>
  <c r="K87" i="1" s="1"/>
  <c r="K86" i="1" s="1"/>
  <c r="I257" i="1"/>
  <c r="I253" i="1"/>
  <c r="I251" i="1"/>
  <c r="I237" i="1"/>
  <c r="I214" i="1" s="1"/>
  <c r="I226" i="1"/>
  <c r="I217" i="1"/>
  <c r="I204" i="1"/>
  <c r="I190" i="1" s="1"/>
  <c r="I198" i="1"/>
  <c r="I192" i="1"/>
  <c r="I182" i="1"/>
  <c r="I172" i="1" s="1"/>
  <c r="I178" i="1"/>
  <c r="I174" i="1"/>
  <c r="I171" i="1"/>
  <c r="I170" i="1"/>
  <c r="I161" i="1"/>
  <c r="I144" i="1" s="1"/>
  <c r="I153" i="1"/>
  <c r="I146" i="1"/>
  <c r="I132" i="1"/>
  <c r="I118" i="1" s="1"/>
  <c r="I126" i="1"/>
  <c r="I120" i="1"/>
  <c r="I106" i="1"/>
  <c r="I89" i="1" s="1"/>
  <c r="I98" i="1"/>
  <c r="I91" i="1"/>
  <c r="I79" i="1"/>
  <c r="I65" i="1" s="1"/>
  <c r="I73" i="1"/>
  <c r="I67" i="1"/>
  <c r="I52" i="1"/>
  <c r="I35" i="1" s="1"/>
  <c r="I43" i="1"/>
  <c r="I37" i="1"/>
  <c r="I25" i="1"/>
  <c r="I11" i="1" s="1"/>
  <c r="I19" i="1"/>
  <c r="I13" i="1"/>
  <c r="H257" i="1"/>
  <c r="H253" i="1"/>
  <c r="H251" i="1"/>
  <c r="H237" i="1"/>
  <c r="H214" i="1" s="1"/>
  <c r="H226" i="1"/>
  <c r="H217" i="1"/>
  <c r="H204" i="1"/>
  <c r="H190" i="1" s="1"/>
  <c r="H198" i="1"/>
  <c r="H192" i="1"/>
  <c r="H182" i="1"/>
  <c r="H172" i="1" s="1"/>
  <c r="H178" i="1"/>
  <c r="H174" i="1"/>
  <c r="H171" i="1"/>
  <c r="H170" i="1"/>
  <c r="H161" i="1"/>
  <c r="H144" i="1" s="1"/>
  <c r="H153" i="1"/>
  <c r="H146" i="1"/>
  <c r="H132" i="1"/>
  <c r="H118" i="1" s="1"/>
  <c r="H126" i="1"/>
  <c r="H120" i="1"/>
  <c r="H106" i="1"/>
  <c r="H89" i="1" s="1"/>
  <c r="H98" i="1"/>
  <c r="H91" i="1"/>
  <c r="H79" i="1"/>
  <c r="H65" i="1" s="1"/>
  <c r="H73" i="1"/>
  <c r="H67" i="1"/>
  <c r="H52" i="1"/>
  <c r="H35" i="1" s="1"/>
  <c r="H43" i="1"/>
  <c r="H37" i="1"/>
  <c r="H25" i="1"/>
  <c r="H11" i="1" s="1"/>
  <c r="H19" i="1"/>
  <c r="H13" i="1"/>
  <c r="I117" i="1" l="1"/>
  <c r="I143" i="1"/>
  <c r="H10" i="1"/>
  <c r="H9" i="1" s="1"/>
  <c r="H8" i="1" s="1"/>
  <c r="I189" i="1"/>
  <c r="I188" i="1" s="1"/>
  <c r="I250" i="1"/>
  <c r="I249" i="1" s="1"/>
  <c r="I248" i="1" s="1"/>
  <c r="H143" i="1"/>
  <c r="H142" i="1" s="1"/>
  <c r="H141" i="1" s="1"/>
  <c r="H117" i="1"/>
  <c r="H116" i="1" s="1"/>
  <c r="H64" i="1"/>
  <c r="H63" i="1" s="1"/>
  <c r="H62" i="1" s="1"/>
  <c r="H250" i="1"/>
  <c r="H249" i="1" s="1"/>
  <c r="H248" i="1" s="1"/>
  <c r="I88" i="1"/>
  <c r="I87" i="1" s="1"/>
  <c r="I86" i="1" s="1"/>
  <c r="H34" i="1"/>
  <c r="H33" i="1" s="1"/>
  <c r="H32" i="1" s="1"/>
  <c r="H189" i="1"/>
  <c r="H188" i="1" s="1"/>
  <c r="H187" i="1" s="1"/>
  <c r="I213" i="1"/>
  <c r="I212" i="1" s="1"/>
  <c r="I211" i="1" s="1"/>
  <c r="I10" i="1"/>
  <c r="I9" i="1" s="1"/>
  <c r="H88" i="1"/>
  <c r="H87" i="1" s="1"/>
  <c r="H86" i="1" s="1"/>
  <c r="H169" i="1"/>
  <c r="H168" i="1" s="1"/>
  <c r="H213" i="1"/>
  <c r="H212" i="1" s="1"/>
  <c r="I169" i="1"/>
  <c r="I168" i="1" s="1"/>
  <c r="I142" i="1"/>
  <c r="I116" i="1"/>
  <c r="I115" i="1" s="1"/>
  <c r="I64" i="1"/>
  <c r="I34" i="1"/>
  <c r="I33" i="1" s="1"/>
  <c r="I32" i="1" s="1"/>
  <c r="G7" i="1"/>
  <c r="J7" i="1" s="1"/>
  <c r="M7" i="1" s="1"/>
  <c r="P7" i="1" s="1"/>
  <c r="S7" i="1" s="1"/>
  <c r="G12" i="1"/>
  <c r="J12" i="1" s="1"/>
  <c r="M12" i="1" s="1"/>
  <c r="P12" i="1" s="1"/>
  <c r="S12" i="1" s="1"/>
  <c r="G14" i="1"/>
  <c r="J14" i="1" s="1"/>
  <c r="M14" i="1" s="1"/>
  <c r="P14" i="1" s="1"/>
  <c r="S14" i="1" s="1"/>
  <c r="G15" i="1"/>
  <c r="J15" i="1" s="1"/>
  <c r="M15" i="1" s="1"/>
  <c r="P15" i="1" s="1"/>
  <c r="S15" i="1" s="1"/>
  <c r="G16" i="1"/>
  <c r="J16" i="1" s="1"/>
  <c r="M16" i="1" s="1"/>
  <c r="P16" i="1" s="1"/>
  <c r="S16" i="1" s="1"/>
  <c r="G18" i="1"/>
  <c r="J18" i="1" s="1"/>
  <c r="M18" i="1" s="1"/>
  <c r="P18" i="1" s="1"/>
  <c r="S18" i="1" s="1"/>
  <c r="G20" i="1"/>
  <c r="J20" i="1" s="1"/>
  <c r="M20" i="1" s="1"/>
  <c r="P20" i="1" s="1"/>
  <c r="S20" i="1" s="1"/>
  <c r="G21" i="1"/>
  <c r="J21" i="1" s="1"/>
  <c r="M21" i="1" s="1"/>
  <c r="P21" i="1" s="1"/>
  <c r="S21" i="1" s="1"/>
  <c r="G22" i="1"/>
  <c r="J22" i="1" s="1"/>
  <c r="M22" i="1" s="1"/>
  <c r="P22" i="1" s="1"/>
  <c r="S22" i="1" s="1"/>
  <c r="G23" i="1"/>
  <c r="J23" i="1" s="1"/>
  <c r="M23" i="1" s="1"/>
  <c r="P23" i="1" s="1"/>
  <c r="S23" i="1" s="1"/>
  <c r="G24" i="1"/>
  <c r="J24" i="1" s="1"/>
  <c r="M24" i="1" s="1"/>
  <c r="P24" i="1" s="1"/>
  <c r="S24" i="1" s="1"/>
  <c r="G26" i="1"/>
  <c r="J26" i="1" s="1"/>
  <c r="M26" i="1" s="1"/>
  <c r="P26" i="1" s="1"/>
  <c r="S26" i="1" s="1"/>
  <c r="G27" i="1"/>
  <c r="J27" i="1" s="1"/>
  <c r="M27" i="1" s="1"/>
  <c r="P27" i="1" s="1"/>
  <c r="S27" i="1" s="1"/>
  <c r="G28" i="1"/>
  <c r="J28" i="1" s="1"/>
  <c r="M28" i="1" s="1"/>
  <c r="P28" i="1" s="1"/>
  <c r="S28" i="1" s="1"/>
  <c r="G29" i="1"/>
  <c r="J29" i="1" s="1"/>
  <c r="M29" i="1" s="1"/>
  <c r="P29" i="1" s="1"/>
  <c r="S29" i="1" s="1"/>
  <c r="G30" i="1"/>
  <c r="J30" i="1" s="1"/>
  <c r="M30" i="1" s="1"/>
  <c r="P30" i="1" s="1"/>
  <c r="S30" i="1" s="1"/>
  <c r="G31" i="1"/>
  <c r="J31" i="1" s="1"/>
  <c r="M31" i="1" s="1"/>
  <c r="P31" i="1" s="1"/>
  <c r="S31" i="1" s="1"/>
  <c r="G36" i="1"/>
  <c r="J36" i="1" s="1"/>
  <c r="M36" i="1" s="1"/>
  <c r="P36" i="1" s="1"/>
  <c r="S36" i="1" s="1"/>
  <c r="G38" i="1"/>
  <c r="J38" i="1" s="1"/>
  <c r="M38" i="1" s="1"/>
  <c r="P38" i="1" s="1"/>
  <c r="S38" i="1" s="1"/>
  <c r="G39" i="1"/>
  <c r="J39" i="1" s="1"/>
  <c r="M39" i="1" s="1"/>
  <c r="P39" i="1" s="1"/>
  <c r="S39" i="1" s="1"/>
  <c r="G40" i="1"/>
  <c r="J40" i="1" s="1"/>
  <c r="M40" i="1" s="1"/>
  <c r="P40" i="1" s="1"/>
  <c r="S40" i="1" s="1"/>
  <c r="G42" i="1"/>
  <c r="J42" i="1" s="1"/>
  <c r="M42" i="1" s="1"/>
  <c r="P42" i="1" s="1"/>
  <c r="S42" i="1" s="1"/>
  <c r="G44" i="1"/>
  <c r="J44" i="1" s="1"/>
  <c r="M44" i="1" s="1"/>
  <c r="P44" i="1" s="1"/>
  <c r="S44" i="1" s="1"/>
  <c r="G45" i="1"/>
  <c r="J45" i="1" s="1"/>
  <c r="M45" i="1" s="1"/>
  <c r="P45" i="1" s="1"/>
  <c r="S45" i="1" s="1"/>
  <c r="G46" i="1"/>
  <c r="J46" i="1" s="1"/>
  <c r="M46" i="1" s="1"/>
  <c r="P46" i="1" s="1"/>
  <c r="S46" i="1" s="1"/>
  <c r="G47" i="1"/>
  <c r="J47" i="1" s="1"/>
  <c r="M47" i="1" s="1"/>
  <c r="P47" i="1" s="1"/>
  <c r="S47" i="1" s="1"/>
  <c r="G48" i="1"/>
  <c r="J48" i="1" s="1"/>
  <c r="M48" i="1" s="1"/>
  <c r="P48" i="1" s="1"/>
  <c r="S48" i="1" s="1"/>
  <c r="G49" i="1"/>
  <c r="J49" i="1" s="1"/>
  <c r="M49" i="1" s="1"/>
  <c r="P49" i="1" s="1"/>
  <c r="S49" i="1" s="1"/>
  <c r="G53" i="1"/>
  <c r="J53" i="1" s="1"/>
  <c r="M53" i="1" s="1"/>
  <c r="P53" i="1" s="1"/>
  <c r="S53" i="1" s="1"/>
  <c r="G54" i="1"/>
  <c r="J54" i="1" s="1"/>
  <c r="M54" i="1" s="1"/>
  <c r="P54" i="1" s="1"/>
  <c r="S54" i="1" s="1"/>
  <c r="G55" i="1"/>
  <c r="J55" i="1" s="1"/>
  <c r="M55" i="1" s="1"/>
  <c r="P55" i="1" s="1"/>
  <c r="S55" i="1" s="1"/>
  <c r="G56" i="1"/>
  <c r="J56" i="1" s="1"/>
  <c r="M56" i="1" s="1"/>
  <c r="P56" i="1" s="1"/>
  <c r="S56" i="1" s="1"/>
  <c r="G57" i="1"/>
  <c r="J57" i="1" s="1"/>
  <c r="M57" i="1" s="1"/>
  <c r="P57" i="1" s="1"/>
  <c r="S57" i="1" s="1"/>
  <c r="G58" i="1"/>
  <c r="J58" i="1" s="1"/>
  <c r="M58" i="1" s="1"/>
  <c r="P58" i="1" s="1"/>
  <c r="S58" i="1" s="1"/>
  <c r="G59" i="1"/>
  <c r="J59" i="1" s="1"/>
  <c r="M59" i="1" s="1"/>
  <c r="P59" i="1" s="1"/>
  <c r="S59" i="1" s="1"/>
  <c r="G60" i="1"/>
  <c r="J60" i="1" s="1"/>
  <c r="M60" i="1" s="1"/>
  <c r="P60" i="1" s="1"/>
  <c r="S60" i="1" s="1"/>
  <c r="G61" i="1"/>
  <c r="J61" i="1" s="1"/>
  <c r="M61" i="1" s="1"/>
  <c r="P61" i="1" s="1"/>
  <c r="S61" i="1" s="1"/>
  <c r="G66" i="1"/>
  <c r="J66" i="1" s="1"/>
  <c r="M66" i="1" s="1"/>
  <c r="P66" i="1" s="1"/>
  <c r="S66" i="1" s="1"/>
  <c r="G68" i="1"/>
  <c r="J68" i="1" s="1"/>
  <c r="M68" i="1" s="1"/>
  <c r="P68" i="1" s="1"/>
  <c r="S68" i="1" s="1"/>
  <c r="G69" i="1"/>
  <c r="J69" i="1" s="1"/>
  <c r="M69" i="1" s="1"/>
  <c r="P69" i="1" s="1"/>
  <c r="S69" i="1" s="1"/>
  <c r="G70" i="1"/>
  <c r="J70" i="1" s="1"/>
  <c r="M70" i="1" s="1"/>
  <c r="P70" i="1" s="1"/>
  <c r="S70" i="1" s="1"/>
  <c r="G72" i="1"/>
  <c r="J72" i="1" s="1"/>
  <c r="M72" i="1" s="1"/>
  <c r="P72" i="1" s="1"/>
  <c r="S72" i="1" s="1"/>
  <c r="G74" i="1"/>
  <c r="J74" i="1" s="1"/>
  <c r="M74" i="1" s="1"/>
  <c r="P74" i="1" s="1"/>
  <c r="S74" i="1" s="1"/>
  <c r="G75" i="1"/>
  <c r="J75" i="1" s="1"/>
  <c r="M75" i="1" s="1"/>
  <c r="P75" i="1" s="1"/>
  <c r="S75" i="1" s="1"/>
  <c r="G76" i="1"/>
  <c r="J76" i="1" s="1"/>
  <c r="M76" i="1" s="1"/>
  <c r="P76" i="1" s="1"/>
  <c r="S76" i="1" s="1"/>
  <c r="G77" i="1"/>
  <c r="J77" i="1" s="1"/>
  <c r="M77" i="1" s="1"/>
  <c r="P77" i="1" s="1"/>
  <c r="S77" i="1" s="1"/>
  <c r="G78" i="1"/>
  <c r="J78" i="1" s="1"/>
  <c r="M78" i="1" s="1"/>
  <c r="P78" i="1" s="1"/>
  <c r="S78" i="1" s="1"/>
  <c r="G80" i="1"/>
  <c r="J80" i="1" s="1"/>
  <c r="M80" i="1" s="1"/>
  <c r="P80" i="1" s="1"/>
  <c r="S80" i="1" s="1"/>
  <c r="G81" i="1"/>
  <c r="J81" i="1" s="1"/>
  <c r="M81" i="1" s="1"/>
  <c r="P81" i="1" s="1"/>
  <c r="S81" i="1" s="1"/>
  <c r="G82" i="1"/>
  <c r="J82" i="1" s="1"/>
  <c r="M82" i="1" s="1"/>
  <c r="P82" i="1" s="1"/>
  <c r="S82" i="1" s="1"/>
  <c r="G83" i="1"/>
  <c r="J83" i="1" s="1"/>
  <c r="M83" i="1" s="1"/>
  <c r="P83" i="1" s="1"/>
  <c r="S83" i="1" s="1"/>
  <c r="G84" i="1"/>
  <c r="J84" i="1" s="1"/>
  <c r="M84" i="1" s="1"/>
  <c r="P84" i="1" s="1"/>
  <c r="S84" i="1" s="1"/>
  <c r="G85" i="1"/>
  <c r="J85" i="1" s="1"/>
  <c r="M85" i="1" s="1"/>
  <c r="P85" i="1" s="1"/>
  <c r="S85" i="1" s="1"/>
  <c r="G90" i="1"/>
  <c r="J90" i="1" s="1"/>
  <c r="M90" i="1" s="1"/>
  <c r="P90" i="1" s="1"/>
  <c r="S90" i="1" s="1"/>
  <c r="G92" i="1"/>
  <c r="J92" i="1" s="1"/>
  <c r="M92" i="1" s="1"/>
  <c r="P92" i="1" s="1"/>
  <c r="S92" i="1" s="1"/>
  <c r="G93" i="1"/>
  <c r="J93" i="1" s="1"/>
  <c r="M93" i="1" s="1"/>
  <c r="P93" i="1" s="1"/>
  <c r="S93" i="1" s="1"/>
  <c r="G94" i="1"/>
  <c r="J94" i="1" s="1"/>
  <c r="M94" i="1" s="1"/>
  <c r="P94" i="1" s="1"/>
  <c r="S94" i="1" s="1"/>
  <c r="G95" i="1"/>
  <c r="J95" i="1" s="1"/>
  <c r="M95" i="1" s="1"/>
  <c r="P95" i="1" s="1"/>
  <c r="S95" i="1" s="1"/>
  <c r="G97" i="1"/>
  <c r="J97" i="1" s="1"/>
  <c r="M97" i="1" s="1"/>
  <c r="P97" i="1" s="1"/>
  <c r="S97" i="1" s="1"/>
  <c r="G99" i="1"/>
  <c r="J99" i="1" s="1"/>
  <c r="M99" i="1" s="1"/>
  <c r="P99" i="1" s="1"/>
  <c r="S99" i="1" s="1"/>
  <c r="G100" i="1"/>
  <c r="J100" i="1" s="1"/>
  <c r="M100" i="1" s="1"/>
  <c r="P100" i="1" s="1"/>
  <c r="S100" i="1" s="1"/>
  <c r="G101" i="1"/>
  <c r="J101" i="1" s="1"/>
  <c r="M101" i="1" s="1"/>
  <c r="P101" i="1" s="1"/>
  <c r="S101" i="1" s="1"/>
  <c r="G102" i="1"/>
  <c r="J102" i="1" s="1"/>
  <c r="M102" i="1" s="1"/>
  <c r="P102" i="1" s="1"/>
  <c r="S102" i="1" s="1"/>
  <c r="G105" i="1"/>
  <c r="J105" i="1" s="1"/>
  <c r="M105" i="1" s="1"/>
  <c r="P105" i="1" s="1"/>
  <c r="S105" i="1" s="1"/>
  <c r="G107" i="1"/>
  <c r="J107" i="1" s="1"/>
  <c r="M107" i="1" s="1"/>
  <c r="P107" i="1" s="1"/>
  <c r="S107" i="1" s="1"/>
  <c r="G108" i="1"/>
  <c r="J108" i="1" s="1"/>
  <c r="M108" i="1" s="1"/>
  <c r="P108" i="1" s="1"/>
  <c r="S108" i="1" s="1"/>
  <c r="G109" i="1"/>
  <c r="J109" i="1" s="1"/>
  <c r="M109" i="1" s="1"/>
  <c r="P109" i="1" s="1"/>
  <c r="S109" i="1" s="1"/>
  <c r="G110" i="1"/>
  <c r="J110" i="1" s="1"/>
  <c r="M110" i="1" s="1"/>
  <c r="P110" i="1" s="1"/>
  <c r="S110" i="1" s="1"/>
  <c r="G111" i="1"/>
  <c r="J111" i="1" s="1"/>
  <c r="M111" i="1" s="1"/>
  <c r="P111" i="1" s="1"/>
  <c r="S111" i="1" s="1"/>
  <c r="G112" i="1"/>
  <c r="J112" i="1" s="1"/>
  <c r="M112" i="1" s="1"/>
  <c r="P112" i="1" s="1"/>
  <c r="S112" i="1" s="1"/>
  <c r="G113" i="1"/>
  <c r="J113" i="1" s="1"/>
  <c r="M113" i="1" s="1"/>
  <c r="P113" i="1" s="1"/>
  <c r="S113" i="1" s="1"/>
  <c r="G114" i="1"/>
  <c r="J114" i="1" s="1"/>
  <c r="M114" i="1" s="1"/>
  <c r="P114" i="1" s="1"/>
  <c r="S114" i="1" s="1"/>
  <c r="G119" i="1"/>
  <c r="J119" i="1" s="1"/>
  <c r="M119" i="1" s="1"/>
  <c r="P119" i="1" s="1"/>
  <c r="S119" i="1" s="1"/>
  <c r="G121" i="1"/>
  <c r="J121" i="1" s="1"/>
  <c r="M121" i="1" s="1"/>
  <c r="P121" i="1" s="1"/>
  <c r="S121" i="1" s="1"/>
  <c r="G122" i="1"/>
  <c r="J122" i="1" s="1"/>
  <c r="M122" i="1" s="1"/>
  <c r="P122" i="1" s="1"/>
  <c r="S122" i="1" s="1"/>
  <c r="G123" i="1"/>
  <c r="J123" i="1" s="1"/>
  <c r="M123" i="1" s="1"/>
  <c r="P123" i="1" s="1"/>
  <c r="S123" i="1" s="1"/>
  <c r="G125" i="1"/>
  <c r="J125" i="1" s="1"/>
  <c r="M125" i="1" s="1"/>
  <c r="P125" i="1" s="1"/>
  <c r="S125" i="1" s="1"/>
  <c r="G127" i="1"/>
  <c r="J127" i="1" s="1"/>
  <c r="M127" i="1" s="1"/>
  <c r="P127" i="1" s="1"/>
  <c r="S127" i="1" s="1"/>
  <c r="G128" i="1"/>
  <c r="J128" i="1" s="1"/>
  <c r="M128" i="1" s="1"/>
  <c r="P128" i="1" s="1"/>
  <c r="S128" i="1" s="1"/>
  <c r="G129" i="1"/>
  <c r="J129" i="1" s="1"/>
  <c r="M129" i="1" s="1"/>
  <c r="P129" i="1" s="1"/>
  <c r="S129" i="1" s="1"/>
  <c r="G130" i="1"/>
  <c r="J130" i="1" s="1"/>
  <c r="M130" i="1" s="1"/>
  <c r="P130" i="1" s="1"/>
  <c r="S130" i="1" s="1"/>
  <c r="G131" i="1"/>
  <c r="J131" i="1" s="1"/>
  <c r="M131" i="1" s="1"/>
  <c r="P131" i="1" s="1"/>
  <c r="S131" i="1" s="1"/>
  <c r="G133" i="1"/>
  <c r="J133" i="1" s="1"/>
  <c r="M133" i="1" s="1"/>
  <c r="P133" i="1" s="1"/>
  <c r="S133" i="1" s="1"/>
  <c r="G134" i="1"/>
  <c r="J134" i="1" s="1"/>
  <c r="M134" i="1" s="1"/>
  <c r="P134" i="1" s="1"/>
  <c r="S134" i="1" s="1"/>
  <c r="G135" i="1"/>
  <c r="J135" i="1" s="1"/>
  <c r="M135" i="1" s="1"/>
  <c r="P135" i="1" s="1"/>
  <c r="S135" i="1" s="1"/>
  <c r="G136" i="1"/>
  <c r="J136" i="1" s="1"/>
  <c r="M136" i="1" s="1"/>
  <c r="P136" i="1" s="1"/>
  <c r="S136" i="1" s="1"/>
  <c r="G137" i="1"/>
  <c r="J137" i="1" s="1"/>
  <c r="M137" i="1" s="1"/>
  <c r="P137" i="1" s="1"/>
  <c r="S137" i="1" s="1"/>
  <c r="G138" i="1"/>
  <c r="J138" i="1" s="1"/>
  <c r="M138" i="1" s="1"/>
  <c r="P138" i="1" s="1"/>
  <c r="S138" i="1" s="1"/>
  <c r="G139" i="1"/>
  <c r="J139" i="1" s="1"/>
  <c r="M139" i="1" s="1"/>
  <c r="P139" i="1" s="1"/>
  <c r="S139" i="1" s="1"/>
  <c r="G140" i="1"/>
  <c r="J140" i="1" s="1"/>
  <c r="M140" i="1" s="1"/>
  <c r="P140" i="1" s="1"/>
  <c r="S140" i="1" s="1"/>
  <c r="G145" i="1"/>
  <c r="J145" i="1" s="1"/>
  <c r="M145" i="1" s="1"/>
  <c r="P145" i="1" s="1"/>
  <c r="S145" i="1" s="1"/>
  <c r="G147" i="1"/>
  <c r="J147" i="1" s="1"/>
  <c r="M147" i="1" s="1"/>
  <c r="P147" i="1" s="1"/>
  <c r="S147" i="1" s="1"/>
  <c r="G148" i="1"/>
  <c r="J148" i="1" s="1"/>
  <c r="M148" i="1" s="1"/>
  <c r="P148" i="1" s="1"/>
  <c r="S148" i="1" s="1"/>
  <c r="G149" i="1"/>
  <c r="J149" i="1" s="1"/>
  <c r="M149" i="1" s="1"/>
  <c r="P149" i="1" s="1"/>
  <c r="S149" i="1" s="1"/>
  <c r="G150" i="1"/>
  <c r="J150" i="1" s="1"/>
  <c r="M150" i="1" s="1"/>
  <c r="P150" i="1" s="1"/>
  <c r="S150" i="1" s="1"/>
  <c r="G152" i="1"/>
  <c r="J152" i="1" s="1"/>
  <c r="M152" i="1" s="1"/>
  <c r="P152" i="1" s="1"/>
  <c r="S152" i="1" s="1"/>
  <c r="G154" i="1"/>
  <c r="J154" i="1" s="1"/>
  <c r="M154" i="1" s="1"/>
  <c r="P154" i="1" s="1"/>
  <c r="S154" i="1" s="1"/>
  <c r="G155" i="1"/>
  <c r="J155" i="1" s="1"/>
  <c r="M155" i="1" s="1"/>
  <c r="P155" i="1" s="1"/>
  <c r="S155" i="1" s="1"/>
  <c r="G156" i="1"/>
  <c r="J156" i="1" s="1"/>
  <c r="M156" i="1" s="1"/>
  <c r="P156" i="1" s="1"/>
  <c r="S156" i="1" s="1"/>
  <c r="G157" i="1"/>
  <c r="J157" i="1" s="1"/>
  <c r="M157" i="1" s="1"/>
  <c r="P157" i="1" s="1"/>
  <c r="S157" i="1" s="1"/>
  <c r="G160" i="1"/>
  <c r="J160" i="1" s="1"/>
  <c r="M160" i="1" s="1"/>
  <c r="P160" i="1" s="1"/>
  <c r="S160" i="1" s="1"/>
  <c r="G162" i="1"/>
  <c r="J162" i="1" s="1"/>
  <c r="M162" i="1" s="1"/>
  <c r="P162" i="1" s="1"/>
  <c r="S162" i="1" s="1"/>
  <c r="G163" i="1"/>
  <c r="J163" i="1" s="1"/>
  <c r="M163" i="1" s="1"/>
  <c r="P163" i="1" s="1"/>
  <c r="S163" i="1" s="1"/>
  <c r="G164" i="1"/>
  <c r="J164" i="1" s="1"/>
  <c r="M164" i="1" s="1"/>
  <c r="P164" i="1" s="1"/>
  <c r="S164" i="1" s="1"/>
  <c r="G165" i="1"/>
  <c r="J165" i="1" s="1"/>
  <c r="M165" i="1" s="1"/>
  <c r="P165" i="1" s="1"/>
  <c r="S165" i="1" s="1"/>
  <c r="G166" i="1"/>
  <c r="J166" i="1" s="1"/>
  <c r="M166" i="1" s="1"/>
  <c r="P166" i="1" s="1"/>
  <c r="S166" i="1" s="1"/>
  <c r="G167" i="1"/>
  <c r="J167" i="1" s="1"/>
  <c r="M167" i="1" s="1"/>
  <c r="P167" i="1" s="1"/>
  <c r="S167" i="1" s="1"/>
  <c r="G173" i="1"/>
  <c r="J173" i="1" s="1"/>
  <c r="M173" i="1" s="1"/>
  <c r="P173" i="1" s="1"/>
  <c r="S173" i="1" s="1"/>
  <c r="G175" i="1"/>
  <c r="J175" i="1" s="1"/>
  <c r="M175" i="1" s="1"/>
  <c r="P175" i="1" s="1"/>
  <c r="S175" i="1" s="1"/>
  <c r="G176" i="1"/>
  <c r="J176" i="1" s="1"/>
  <c r="M176" i="1" s="1"/>
  <c r="P176" i="1" s="1"/>
  <c r="S176" i="1" s="1"/>
  <c r="G177" i="1"/>
  <c r="J177" i="1" s="1"/>
  <c r="M177" i="1" s="1"/>
  <c r="P177" i="1" s="1"/>
  <c r="S177" i="1" s="1"/>
  <c r="G179" i="1"/>
  <c r="J179" i="1" s="1"/>
  <c r="M179" i="1" s="1"/>
  <c r="P179" i="1" s="1"/>
  <c r="S179" i="1" s="1"/>
  <c r="G180" i="1"/>
  <c r="J180" i="1" s="1"/>
  <c r="M180" i="1" s="1"/>
  <c r="P180" i="1" s="1"/>
  <c r="S180" i="1" s="1"/>
  <c r="G181" i="1"/>
  <c r="J181" i="1" s="1"/>
  <c r="M181" i="1" s="1"/>
  <c r="P181" i="1" s="1"/>
  <c r="S181" i="1" s="1"/>
  <c r="G183" i="1"/>
  <c r="J183" i="1" s="1"/>
  <c r="M183" i="1" s="1"/>
  <c r="P183" i="1" s="1"/>
  <c r="S183" i="1" s="1"/>
  <c r="G184" i="1"/>
  <c r="J184" i="1" s="1"/>
  <c r="M184" i="1" s="1"/>
  <c r="P184" i="1" s="1"/>
  <c r="S184" i="1" s="1"/>
  <c r="G185" i="1"/>
  <c r="J185" i="1" s="1"/>
  <c r="M185" i="1" s="1"/>
  <c r="P185" i="1" s="1"/>
  <c r="S185" i="1" s="1"/>
  <c r="G186" i="1"/>
  <c r="J186" i="1" s="1"/>
  <c r="M186" i="1" s="1"/>
  <c r="P186" i="1" s="1"/>
  <c r="S186" i="1" s="1"/>
  <c r="G191" i="1"/>
  <c r="J191" i="1" s="1"/>
  <c r="M191" i="1" s="1"/>
  <c r="P191" i="1" s="1"/>
  <c r="S191" i="1" s="1"/>
  <c r="G193" i="1"/>
  <c r="J193" i="1" s="1"/>
  <c r="M193" i="1" s="1"/>
  <c r="P193" i="1" s="1"/>
  <c r="S193" i="1" s="1"/>
  <c r="G194" i="1"/>
  <c r="J194" i="1" s="1"/>
  <c r="M194" i="1" s="1"/>
  <c r="P194" i="1" s="1"/>
  <c r="S194" i="1" s="1"/>
  <c r="G195" i="1"/>
  <c r="J195" i="1" s="1"/>
  <c r="M195" i="1" s="1"/>
  <c r="P195" i="1" s="1"/>
  <c r="S195" i="1" s="1"/>
  <c r="G197" i="1"/>
  <c r="J197" i="1" s="1"/>
  <c r="M197" i="1" s="1"/>
  <c r="P197" i="1" s="1"/>
  <c r="S197" i="1" s="1"/>
  <c r="G199" i="1"/>
  <c r="J199" i="1" s="1"/>
  <c r="M199" i="1" s="1"/>
  <c r="P199" i="1" s="1"/>
  <c r="S199" i="1" s="1"/>
  <c r="G200" i="1"/>
  <c r="J200" i="1" s="1"/>
  <c r="M200" i="1" s="1"/>
  <c r="P200" i="1" s="1"/>
  <c r="S200" i="1" s="1"/>
  <c r="G201" i="1"/>
  <c r="J201" i="1" s="1"/>
  <c r="M201" i="1" s="1"/>
  <c r="P201" i="1" s="1"/>
  <c r="S201" i="1" s="1"/>
  <c r="G202" i="1"/>
  <c r="J202" i="1" s="1"/>
  <c r="M202" i="1" s="1"/>
  <c r="P202" i="1" s="1"/>
  <c r="S202" i="1" s="1"/>
  <c r="G203" i="1"/>
  <c r="J203" i="1" s="1"/>
  <c r="M203" i="1" s="1"/>
  <c r="P203" i="1" s="1"/>
  <c r="S203" i="1" s="1"/>
  <c r="G205" i="1"/>
  <c r="J205" i="1" s="1"/>
  <c r="M205" i="1" s="1"/>
  <c r="P205" i="1" s="1"/>
  <c r="S205" i="1" s="1"/>
  <c r="G206" i="1"/>
  <c r="J206" i="1" s="1"/>
  <c r="M206" i="1" s="1"/>
  <c r="P206" i="1" s="1"/>
  <c r="S206" i="1" s="1"/>
  <c r="G207" i="1"/>
  <c r="J207" i="1" s="1"/>
  <c r="M207" i="1" s="1"/>
  <c r="P207" i="1" s="1"/>
  <c r="S207" i="1" s="1"/>
  <c r="G208" i="1"/>
  <c r="J208" i="1" s="1"/>
  <c r="M208" i="1" s="1"/>
  <c r="P208" i="1" s="1"/>
  <c r="S208" i="1" s="1"/>
  <c r="G209" i="1"/>
  <c r="J209" i="1" s="1"/>
  <c r="M209" i="1" s="1"/>
  <c r="P209" i="1" s="1"/>
  <c r="S209" i="1" s="1"/>
  <c r="G210" i="1"/>
  <c r="J210" i="1" s="1"/>
  <c r="M210" i="1" s="1"/>
  <c r="P210" i="1" s="1"/>
  <c r="S210" i="1" s="1"/>
  <c r="G216" i="1"/>
  <c r="J216" i="1" s="1"/>
  <c r="M216" i="1" s="1"/>
  <c r="P216" i="1" s="1"/>
  <c r="S216" i="1" s="1"/>
  <c r="G218" i="1"/>
  <c r="J218" i="1" s="1"/>
  <c r="M218" i="1" s="1"/>
  <c r="P218" i="1" s="1"/>
  <c r="S218" i="1" s="1"/>
  <c r="G219" i="1"/>
  <c r="J219" i="1" s="1"/>
  <c r="M219" i="1" s="1"/>
  <c r="P219" i="1" s="1"/>
  <c r="S219" i="1" s="1"/>
  <c r="G220" i="1"/>
  <c r="J220" i="1" s="1"/>
  <c r="M220" i="1" s="1"/>
  <c r="P220" i="1" s="1"/>
  <c r="S220" i="1" s="1"/>
  <c r="G221" i="1"/>
  <c r="J221" i="1" s="1"/>
  <c r="M221" i="1" s="1"/>
  <c r="P221" i="1" s="1"/>
  <c r="S221" i="1" s="1"/>
  <c r="G222" i="1"/>
  <c r="J222" i="1" s="1"/>
  <c r="M222" i="1" s="1"/>
  <c r="P222" i="1" s="1"/>
  <c r="S222" i="1" s="1"/>
  <c r="G223" i="1"/>
  <c r="J223" i="1" s="1"/>
  <c r="M223" i="1" s="1"/>
  <c r="P223" i="1" s="1"/>
  <c r="S223" i="1" s="1"/>
  <c r="G225" i="1"/>
  <c r="J225" i="1" s="1"/>
  <c r="M225" i="1" s="1"/>
  <c r="P225" i="1" s="1"/>
  <c r="S225" i="1" s="1"/>
  <c r="G227" i="1"/>
  <c r="J227" i="1" s="1"/>
  <c r="M227" i="1" s="1"/>
  <c r="P227" i="1" s="1"/>
  <c r="S227" i="1" s="1"/>
  <c r="G228" i="1"/>
  <c r="J228" i="1" s="1"/>
  <c r="M228" i="1" s="1"/>
  <c r="P228" i="1" s="1"/>
  <c r="S228" i="1" s="1"/>
  <c r="G229" i="1"/>
  <c r="J229" i="1" s="1"/>
  <c r="M229" i="1" s="1"/>
  <c r="P229" i="1" s="1"/>
  <c r="S229" i="1" s="1"/>
  <c r="G230" i="1"/>
  <c r="J230" i="1" s="1"/>
  <c r="M230" i="1" s="1"/>
  <c r="P230" i="1" s="1"/>
  <c r="S230" i="1" s="1"/>
  <c r="G233" i="1"/>
  <c r="J233" i="1" s="1"/>
  <c r="M233" i="1" s="1"/>
  <c r="P233" i="1" s="1"/>
  <c r="S233" i="1" s="1"/>
  <c r="G238" i="1"/>
  <c r="J238" i="1" s="1"/>
  <c r="M238" i="1" s="1"/>
  <c r="P238" i="1" s="1"/>
  <c r="S238" i="1" s="1"/>
  <c r="G239" i="1"/>
  <c r="J239" i="1" s="1"/>
  <c r="M239" i="1" s="1"/>
  <c r="P239" i="1" s="1"/>
  <c r="S239" i="1" s="1"/>
  <c r="G240" i="1"/>
  <c r="J240" i="1" s="1"/>
  <c r="M240" i="1" s="1"/>
  <c r="P240" i="1" s="1"/>
  <c r="S240" i="1" s="1"/>
  <c r="G241" i="1"/>
  <c r="J241" i="1" s="1"/>
  <c r="M241" i="1" s="1"/>
  <c r="P241" i="1" s="1"/>
  <c r="S241" i="1" s="1"/>
  <c r="G242" i="1"/>
  <c r="J242" i="1" s="1"/>
  <c r="M242" i="1" s="1"/>
  <c r="P242" i="1" s="1"/>
  <c r="S242" i="1" s="1"/>
  <c r="G243" i="1"/>
  <c r="J243" i="1" s="1"/>
  <c r="M243" i="1" s="1"/>
  <c r="P243" i="1" s="1"/>
  <c r="S243" i="1" s="1"/>
  <c r="G244" i="1"/>
  <c r="J244" i="1" s="1"/>
  <c r="M244" i="1" s="1"/>
  <c r="P244" i="1" s="1"/>
  <c r="S244" i="1" s="1"/>
  <c r="G245" i="1"/>
  <c r="J245" i="1" s="1"/>
  <c r="M245" i="1" s="1"/>
  <c r="P245" i="1" s="1"/>
  <c r="S245" i="1" s="1"/>
  <c r="G246" i="1"/>
  <c r="J246" i="1" s="1"/>
  <c r="M246" i="1" s="1"/>
  <c r="P246" i="1" s="1"/>
  <c r="S246" i="1" s="1"/>
  <c r="G247" i="1"/>
  <c r="J247" i="1" s="1"/>
  <c r="M247" i="1" s="1"/>
  <c r="P247" i="1" s="1"/>
  <c r="S247" i="1" s="1"/>
  <c r="G252" i="1"/>
  <c r="J252" i="1" s="1"/>
  <c r="M252" i="1" s="1"/>
  <c r="P252" i="1" s="1"/>
  <c r="S252" i="1" s="1"/>
  <c r="G255" i="1"/>
  <c r="J255" i="1" s="1"/>
  <c r="M255" i="1" s="1"/>
  <c r="P255" i="1" s="1"/>
  <c r="S255" i="1" s="1"/>
  <c r="G256" i="1"/>
  <c r="J256" i="1" s="1"/>
  <c r="M256" i="1" s="1"/>
  <c r="P256" i="1" s="1"/>
  <c r="S256" i="1" s="1"/>
  <c r="G258" i="1"/>
  <c r="J258" i="1" s="1"/>
  <c r="M258" i="1" s="1"/>
  <c r="P258" i="1" s="1"/>
  <c r="S258" i="1" s="1"/>
  <c r="G259" i="1"/>
  <c r="J259" i="1" s="1"/>
  <c r="M259" i="1" s="1"/>
  <c r="P259" i="1" s="1"/>
  <c r="S259" i="1" s="1"/>
  <c r="G260" i="1"/>
  <c r="J260" i="1" s="1"/>
  <c r="M260" i="1" s="1"/>
  <c r="P260" i="1" s="1"/>
  <c r="S260" i="1" s="1"/>
  <c r="G6" i="1"/>
  <c r="J6" i="1" s="1"/>
  <c r="M6" i="1" s="1"/>
  <c r="P6" i="1" s="1"/>
  <c r="S6" i="1" s="1"/>
  <c r="F257" i="1"/>
  <c r="F253" i="1"/>
  <c r="F251" i="1"/>
  <c r="F237" i="1"/>
  <c r="F214" i="1" s="1"/>
  <c r="F226" i="1"/>
  <c r="F217" i="1"/>
  <c r="F204" i="1"/>
  <c r="F190" i="1" s="1"/>
  <c r="F198" i="1"/>
  <c r="F192" i="1"/>
  <c r="F182" i="1"/>
  <c r="F172" i="1" s="1"/>
  <c r="F178" i="1"/>
  <c r="F174" i="1"/>
  <c r="F171" i="1"/>
  <c r="F170" i="1"/>
  <c r="F161" i="1"/>
  <c r="F144" i="1" s="1"/>
  <c r="F153" i="1"/>
  <c r="F146" i="1"/>
  <c r="F132" i="1"/>
  <c r="F118" i="1" s="1"/>
  <c r="F126" i="1"/>
  <c r="F120" i="1"/>
  <c r="F106" i="1"/>
  <c r="F89" i="1" s="1"/>
  <c r="F98" i="1"/>
  <c r="F91" i="1"/>
  <c r="F79" i="1"/>
  <c r="F65" i="1" s="1"/>
  <c r="F73" i="1"/>
  <c r="F67" i="1"/>
  <c r="F52" i="1"/>
  <c r="F35" i="1" s="1"/>
  <c r="F43" i="1"/>
  <c r="F37" i="1"/>
  <c r="F25" i="1"/>
  <c r="F11" i="1" s="1"/>
  <c r="F19" i="1"/>
  <c r="F13" i="1"/>
  <c r="E253" i="1"/>
  <c r="E171" i="1"/>
  <c r="E170" i="1"/>
  <c r="E217" i="1"/>
  <c r="E192" i="1"/>
  <c r="E174" i="1"/>
  <c r="E146" i="1"/>
  <c r="E120" i="1"/>
  <c r="E91" i="1"/>
  <c r="E67" i="1"/>
  <c r="E37" i="1"/>
  <c r="G217" i="1" l="1"/>
  <c r="J217" i="1" s="1"/>
  <c r="M217" i="1" s="1"/>
  <c r="P217" i="1" s="1"/>
  <c r="S217" i="1" s="1"/>
  <c r="F117" i="1"/>
  <c r="G174" i="1"/>
  <c r="J174" i="1" s="1"/>
  <c r="M174" i="1" s="1"/>
  <c r="P174" i="1" s="1"/>
  <c r="S174" i="1" s="1"/>
  <c r="G192" i="1"/>
  <c r="J192" i="1" s="1"/>
  <c r="M192" i="1" s="1"/>
  <c r="P192" i="1" s="1"/>
  <c r="S192" i="1" s="1"/>
  <c r="G37" i="1"/>
  <c r="J37" i="1" s="1"/>
  <c r="M37" i="1" s="1"/>
  <c r="P37" i="1" s="1"/>
  <c r="S37" i="1" s="1"/>
  <c r="G146" i="1"/>
  <c r="J146" i="1" s="1"/>
  <c r="M146" i="1" s="1"/>
  <c r="P146" i="1" s="1"/>
  <c r="S146" i="1" s="1"/>
  <c r="G91" i="1"/>
  <c r="J91" i="1" s="1"/>
  <c r="M91" i="1" s="1"/>
  <c r="P91" i="1" s="1"/>
  <c r="S91" i="1" s="1"/>
  <c r="G170" i="1"/>
  <c r="J170" i="1" s="1"/>
  <c r="M170" i="1" s="1"/>
  <c r="P170" i="1" s="1"/>
  <c r="S170" i="1" s="1"/>
  <c r="F88" i="1"/>
  <c r="F87" i="1" s="1"/>
  <c r="F86" i="1" s="1"/>
  <c r="G253" i="1"/>
  <c r="J253" i="1" s="1"/>
  <c r="M253" i="1" s="1"/>
  <c r="P253" i="1" s="1"/>
  <c r="S253" i="1" s="1"/>
  <c r="G171" i="1"/>
  <c r="J171" i="1" s="1"/>
  <c r="M171" i="1" s="1"/>
  <c r="P171" i="1" s="1"/>
  <c r="S171" i="1" s="1"/>
  <c r="G67" i="1"/>
  <c r="J67" i="1" s="1"/>
  <c r="M67" i="1" s="1"/>
  <c r="P67" i="1" s="1"/>
  <c r="S67" i="1" s="1"/>
  <c r="G120" i="1"/>
  <c r="J120" i="1" s="1"/>
  <c r="M120" i="1" s="1"/>
  <c r="P120" i="1" s="1"/>
  <c r="S120" i="1" s="1"/>
  <c r="F143" i="1"/>
  <c r="F142" i="1" s="1"/>
  <c r="F213" i="1"/>
  <c r="F212" i="1" s="1"/>
  <c r="F211" i="1" s="1"/>
  <c r="F34" i="1"/>
  <c r="F33" i="1" s="1"/>
  <c r="F32" i="1" s="1"/>
  <c r="F189" i="1"/>
  <c r="F188" i="1" s="1"/>
  <c r="F187" i="1" s="1"/>
  <c r="F169" i="1"/>
  <c r="F168" i="1" s="1"/>
  <c r="F10" i="1"/>
  <c r="F9" i="1" s="1"/>
  <c r="F8" i="1" s="1"/>
  <c r="H211" i="1"/>
  <c r="I187" i="1"/>
  <c r="I141" i="1"/>
  <c r="H115" i="1"/>
  <c r="I63" i="1"/>
  <c r="I8" i="1"/>
  <c r="F250" i="1"/>
  <c r="F249" i="1" s="1"/>
  <c r="F248" i="1" s="1"/>
  <c r="F116" i="1"/>
  <c r="F115" i="1" s="1"/>
  <c r="F64" i="1"/>
  <c r="F63" i="1" s="1"/>
  <c r="F62" i="1" s="1"/>
  <c r="E13" i="1"/>
  <c r="G13" i="1" s="1"/>
  <c r="J13" i="1" s="1"/>
  <c r="M13" i="1" s="1"/>
  <c r="P13" i="1" s="1"/>
  <c r="S13" i="1" s="1"/>
  <c r="I62" i="1" l="1"/>
  <c r="F141" i="1"/>
  <c r="E237" i="1"/>
  <c r="G237" i="1" s="1"/>
  <c r="J237" i="1" s="1"/>
  <c r="M237" i="1" s="1"/>
  <c r="P237" i="1" s="1"/>
  <c r="S237" i="1" s="1"/>
  <c r="E226" i="1"/>
  <c r="G226" i="1" s="1"/>
  <c r="J226" i="1" s="1"/>
  <c r="M226" i="1" s="1"/>
  <c r="P226" i="1" s="1"/>
  <c r="S226" i="1" s="1"/>
  <c r="E204" i="1"/>
  <c r="G204" i="1" s="1"/>
  <c r="J204" i="1" s="1"/>
  <c r="M204" i="1" s="1"/>
  <c r="P204" i="1" s="1"/>
  <c r="S204" i="1" s="1"/>
  <c r="E198" i="1"/>
  <c r="G198" i="1" s="1"/>
  <c r="J198" i="1" s="1"/>
  <c r="M198" i="1" s="1"/>
  <c r="P198" i="1" s="1"/>
  <c r="S198" i="1" s="1"/>
  <c r="E182" i="1"/>
  <c r="G182" i="1" s="1"/>
  <c r="J182" i="1" s="1"/>
  <c r="M182" i="1" s="1"/>
  <c r="P182" i="1" s="1"/>
  <c r="S182" i="1" s="1"/>
  <c r="E178" i="1"/>
  <c r="G178" i="1" s="1"/>
  <c r="J178" i="1" s="1"/>
  <c r="M178" i="1" s="1"/>
  <c r="P178" i="1" s="1"/>
  <c r="S178" i="1" s="1"/>
  <c r="E161" i="1"/>
  <c r="G161" i="1" s="1"/>
  <c r="J161" i="1" s="1"/>
  <c r="M161" i="1" s="1"/>
  <c r="P161" i="1" s="1"/>
  <c r="S161" i="1" s="1"/>
  <c r="E153" i="1"/>
  <c r="G153" i="1" s="1"/>
  <c r="J153" i="1" s="1"/>
  <c r="M153" i="1" s="1"/>
  <c r="P153" i="1" s="1"/>
  <c r="S153" i="1" s="1"/>
  <c r="E132" i="1"/>
  <c r="G132" i="1" s="1"/>
  <c r="J132" i="1" s="1"/>
  <c r="M132" i="1" s="1"/>
  <c r="P132" i="1" s="1"/>
  <c r="S132" i="1" s="1"/>
  <c r="E126" i="1"/>
  <c r="G126" i="1" s="1"/>
  <c r="J126" i="1" s="1"/>
  <c r="M126" i="1" s="1"/>
  <c r="P126" i="1" s="1"/>
  <c r="S126" i="1" s="1"/>
  <c r="E106" i="1"/>
  <c r="G106" i="1" s="1"/>
  <c r="J106" i="1" s="1"/>
  <c r="M106" i="1" s="1"/>
  <c r="P106" i="1" s="1"/>
  <c r="S106" i="1" s="1"/>
  <c r="E98" i="1"/>
  <c r="G98" i="1" s="1"/>
  <c r="J98" i="1" s="1"/>
  <c r="M98" i="1" s="1"/>
  <c r="P98" i="1" s="1"/>
  <c r="S98" i="1" s="1"/>
  <c r="E79" i="1"/>
  <c r="G79" i="1" s="1"/>
  <c r="J79" i="1" s="1"/>
  <c r="M79" i="1" s="1"/>
  <c r="P79" i="1" s="1"/>
  <c r="S79" i="1" s="1"/>
  <c r="E73" i="1"/>
  <c r="G73" i="1" s="1"/>
  <c r="J73" i="1" s="1"/>
  <c r="M73" i="1" s="1"/>
  <c r="P73" i="1" s="1"/>
  <c r="S73" i="1" s="1"/>
  <c r="E52" i="1"/>
  <c r="G52" i="1" s="1"/>
  <c r="J52" i="1" s="1"/>
  <c r="M52" i="1" s="1"/>
  <c r="P52" i="1" s="1"/>
  <c r="S52" i="1" s="1"/>
  <c r="E43" i="1"/>
  <c r="G43" i="1" s="1"/>
  <c r="J43" i="1" s="1"/>
  <c r="M43" i="1" s="1"/>
  <c r="P43" i="1" s="1"/>
  <c r="S43" i="1" s="1"/>
  <c r="E25" i="1"/>
  <c r="G25" i="1" s="1"/>
  <c r="J25" i="1" s="1"/>
  <c r="M25" i="1" s="1"/>
  <c r="P25" i="1" s="1"/>
  <c r="S25" i="1" s="1"/>
  <c r="E19" i="1"/>
  <c r="G19" i="1" s="1"/>
  <c r="J19" i="1" s="1"/>
  <c r="M19" i="1" s="1"/>
  <c r="P19" i="1" s="1"/>
  <c r="S19" i="1" s="1"/>
  <c r="E257" i="1"/>
  <c r="G257" i="1" s="1"/>
  <c r="J257" i="1" s="1"/>
  <c r="M257" i="1" s="1"/>
  <c r="P257" i="1" s="1"/>
  <c r="S257" i="1" s="1"/>
  <c r="E10" i="1" l="1"/>
  <c r="G10" i="1" s="1"/>
  <c r="J10" i="1" s="1"/>
  <c r="M10" i="1" s="1"/>
  <c r="P10" i="1" s="1"/>
  <c r="S10" i="1" s="1"/>
  <c r="E35" i="1"/>
  <c r="G35" i="1" s="1"/>
  <c r="J35" i="1" s="1"/>
  <c r="M35" i="1" s="1"/>
  <c r="P35" i="1" s="1"/>
  <c r="S35" i="1" s="1"/>
  <c r="E118" i="1"/>
  <c r="G118" i="1" s="1"/>
  <c r="J118" i="1" s="1"/>
  <c r="M118" i="1" s="1"/>
  <c r="P118" i="1" s="1"/>
  <c r="S118" i="1" s="1"/>
  <c r="E214" i="1"/>
  <c r="G214" i="1" s="1"/>
  <c r="J214" i="1" s="1"/>
  <c r="M214" i="1" s="1"/>
  <c r="P214" i="1" s="1"/>
  <c r="S214" i="1" s="1"/>
  <c r="E190" i="1"/>
  <c r="G190" i="1" s="1"/>
  <c r="J190" i="1" s="1"/>
  <c r="M190" i="1" s="1"/>
  <c r="P190" i="1" s="1"/>
  <c r="S190" i="1" s="1"/>
  <c r="E251" i="1"/>
  <c r="G251" i="1" s="1"/>
  <c r="J251" i="1" s="1"/>
  <c r="M251" i="1" s="1"/>
  <c r="P251" i="1" s="1"/>
  <c r="S251" i="1" s="1"/>
  <c r="E65" i="1"/>
  <c r="G65" i="1" s="1"/>
  <c r="J65" i="1" s="1"/>
  <c r="M65" i="1" s="1"/>
  <c r="P65" i="1" s="1"/>
  <c r="S65" i="1" s="1"/>
  <c r="E172" i="1"/>
  <c r="E11" i="1"/>
  <c r="G11" i="1" s="1"/>
  <c r="J11" i="1" s="1"/>
  <c r="M11" i="1" s="1"/>
  <c r="P11" i="1" s="1"/>
  <c r="S11" i="1" s="1"/>
  <c r="E89" i="1"/>
  <c r="G89" i="1" s="1"/>
  <c r="J89" i="1" s="1"/>
  <c r="M89" i="1" s="1"/>
  <c r="P89" i="1" s="1"/>
  <c r="S89" i="1" s="1"/>
  <c r="E144" i="1"/>
  <c r="G144" i="1" s="1"/>
  <c r="J144" i="1" s="1"/>
  <c r="M144" i="1" s="1"/>
  <c r="P144" i="1" s="1"/>
  <c r="S144" i="1" s="1"/>
  <c r="E189" i="1"/>
  <c r="G189" i="1" s="1"/>
  <c r="J189" i="1" s="1"/>
  <c r="M189" i="1" s="1"/>
  <c r="P189" i="1" s="1"/>
  <c r="S189" i="1" s="1"/>
  <c r="E34" i="1"/>
  <c r="G34" i="1" s="1"/>
  <c r="J34" i="1" s="1"/>
  <c r="M34" i="1" s="1"/>
  <c r="P34" i="1" s="1"/>
  <c r="S34" i="1" s="1"/>
  <c r="E213" i="1"/>
  <c r="G213" i="1" s="1"/>
  <c r="J213" i="1" s="1"/>
  <c r="M213" i="1" s="1"/>
  <c r="P213" i="1" s="1"/>
  <c r="S213" i="1" s="1"/>
  <c r="E143" i="1"/>
  <c r="G143" i="1" s="1"/>
  <c r="J143" i="1" s="1"/>
  <c r="M143" i="1" s="1"/>
  <c r="P143" i="1" s="1"/>
  <c r="S143" i="1" s="1"/>
  <c r="E88" i="1"/>
  <c r="G88" i="1" s="1"/>
  <c r="J88" i="1" s="1"/>
  <c r="M88" i="1" s="1"/>
  <c r="P88" i="1" s="1"/>
  <c r="S88" i="1" s="1"/>
  <c r="E117" i="1"/>
  <c r="G117" i="1" s="1"/>
  <c r="J117" i="1" s="1"/>
  <c r="M117" i="1" s="1"/>
  <c r="P117" i="1" s="1"/>
  <c r="S117" i="1" s="1"/>
  <c r="E64" i="1"/>
  <c r="G64" i="1" s="1"/>
  <c r="J64" i="1" s="1"/>
  <c r="M64" i="1" s="1"/>
  <c r="P64" i="1" s="1"/>
  <c r="S64" i="1" s="1"/>
  <c r="E250" i="1"/>
  <c r="G250" i="1" s="1"/>
  <c r="J250" i="1" s="1"/>
  <c r="M250" i="1" s="1"/>
  <c r="P250" i="1" s="1"/>
  <c r="S250" i="1" s="1"/>
  <c r="E169" i="1" l="1"/>
  <c r="G169" i="1" s="1"/>
  <c r="J169" i="1" s="1"/>
  <c r="M169" i="1" s="1"/>
  <c r="P169" i="1" s="1"/>
  <c r="S169" i="1" s="1"/>
  <c r="G172" i="1"/>
  <c r="J172" i="1" s="1"/>
  <c r="M172" i="1" s="1"/>
  <c r="P172" i="1" s="1"/>
  <c r="S172" i="1" s="1"/>
  <c r="E249" i="1"/>
  <c r="G249" i="1" s="1"/>
  <c r="J249" i="1" s="1"/>
  <c r="M249" i="1" s="1"/>
  <c r="P249" i="1" s="1"/>
  <c r="S249" i="1" s="1"/>
  <c r="E87" i="1"/>
  <c r="G87" i="1" s="1"/>
  <c r="J87" i="1" s="1"/>
  <c r="M87" i="1" s="1"/>
  <c r="P87" i="1" s="1"/>
  <c r="S87" i="1" s="1"/>
  <c r="E33" i="1"/>
  <c r="G33" i="1" s="1"/>
  <c r="J33" i="1" s="1"/>
  <c r="M33" i="1" s="1"/>
  <c r="P33" i="1" s="1"/>
  <c r="S33" i="1" s="1"/>
  <c r="E63" i="1"/>
  <c r="G63" i="1" s="1"/>
  <c r="J63" i="1" s="1"/>
  <c r="M63" i="1" s="1"/>
  <c r="P63" i="1" s="1"/>
  <c r="S63" i="1" s="1"/>
  <c r="E142" i="1"/>
  <c r="G142" i="1" s="1"/>
  <c r="J142" i="1" s="1"/>
  <c r="M142" i="1" s="1"/>
  <c r="P142" i="1" s="1"/>
  <c r="S142" i="1" s="1"/>
  <c r="E188" i="1"/>
  <c r="G188" i="1" s="1"/>
  <c r="J188" i="1" s="1"/>
  <c r="M188" i="1" s="1"/>
  <c r="P188" i="1" s="1"/>
  <c r="S188" i="1" s="1"/>
  <c r="E116" i="1"/>
  <c r="G116" i="1" s="1"/>
  <c r="J116" i="1" s="1"/>
  <c r="M116" i="1" s="1"/>
  <c r="P116" i="1" s="1"/>
  <c r="S116" i="1" s="1"/>
  <c r="E9" i="1"/>
  <c r="G9" i="1" s="1"/>
  <c r="J9" i="1" s="1"/>
  <c r="M9" i="1" s="1"/>
  <c r="P9" i="1" s="1"/>
  <c r="S9" i="1" s="1"/>
  <c r="E212" i="1"/>
  <c r="G212" i="1" s="1"/>
  <c r="J212" i="1" s="1"/>
  <c r="M212" i="1" s="1"/>
  <c r="P212" i="1" s="1"/>
  <c r="S212" i="1" s="1"/>
  <c r="E211" i="1" l="1"/>
  <c r="G211" i="1" s="1"/>
  <c r="J211" i="1" s="1"/>
  <c r="M211" i="1" s="1"/>
  <c r="S211" i="1" s="1"/>
  <c r="E115" i="1"/>
  <c r="G115" i="1" s="1"/>
  <c r="J115" i="1" s="1"/>
  <c r="M115" i="1" s="1"/>
  <c r="P115" i="1" s="1"/>
  <c r="S115" i="1" s="1"/>
  <c r="E141" i="1"/>
  <c r="G141" i="1" s="1"/>
  <c r="J141" i="1" s="1"/>
  <c r="M141" i="1" s="1"/>
  <c r="P141" i="1" s="1"/>
  <c r="S141" i="1" s="1"/>
  <c r="E32" i="1"/>
  <c r="G32" i="1" s="1"/>
  <c r="J32" i="1" s="1"/>
  <c r="M32" i="1" s="1"/>
  <c r="P32" i="1" s="1"/>
  <c r="S32" i="1" s="1"/>
  <c r="E248" i="1"/>
  <c r="G248" i="1" s="1"/>
  <c r="J248" i="1" s="1"/>
  <c r="M248" i="1" s="1"/>
  <c r="P248" i="1" s="1"/>
  <c r="S248" i="1" s="1"/>
  <c r="E8" i="1"/>
  <c r="G8" i="1" s="1"/>
  <c r="J8" i="1" s="1"/>
  <c r="M8" i="1" s="1"/>
  <c r="P8" i="1" s="1"/>
  <c r="S8" i="1" s="1"/>
  <c r="E187" i="1"/>
  <c r="G187" i="1" s="1"/>
  <c r="J187" i="1" s="1"/>
  <c r="M187" i="1" s="1"/>
  <c r="P187" i="1" s="1"/>
  <c r="S187" i="1" s="1"/>
  <c r="E62" i="1"/>
  <c r="G62" i="1" s="1"/>
  <c r="J62" i="1" s="1"/>
  <c r="M62" i="1" s="1"/>
  <c r="P62" i="1" s="1"/>
  <c r="S62" i="1" s="1"/>
  <c r="E86" i="1"/>
  <c r="G86" i="1" s="1"/>
  <c r="J86" i="1" s="1"/>
  <c r="M86" i="1" s="1"/>
  <c r="P86" i="1" s="1"/>
  <c r="S86" i="1" s="1"/>
  <c r="E168" i="1"/>
  <c r="G168" i="1" s="1"/>
  <c r="J168" i="1" s="1"/>
  <c r="M168" i="1" s="1"/>
  <c r="P168" i="1" s="1"/>
  <c r="S168" i="1" s="1"/>
</calcChain>
</file>

<file path=xl/sharedStrings.xml><?xml version="1.0" encoding="utf-8"?>
<sst xmlns="http://schemas.openxmlformats.org/spreadsheetml/2006/main" count="296" uniqueCount="70">
  <si>
    <t>.2025. a käskkirja nr</t>
  </si>
  <si>
    <t>Lisa 5</t>
  </si>
  <si>
    <t>Kohtute 2025. aasta eelarve</t>
  </si>
  <si>
    <t>Eelarve liik</t>
  </si>
  <si>
    <t>Eelarve konto</t>
  </si>
  <si>
    <t>Objekt</t>
  </si>
  <si>
    <t xml:space="preserve">2025. a esialgne eelarve </t>
  </si>
  <si>
    <t>Ülekantavad vahendid</t>
  </si>
  <si>
    <t>Kuni käskkirja jõustumiseni kehtiv 2025. a eelarve</t>
  </si>
  <si>
    <t>Eelarve muudatused</t>
  </si>
  <si>
    <t>2025. a eelarve kokku</t>
  </si>
  <si>
    <t>TULUD</t>
  </si>
  <si>
    <t>Tallinna Ringkonnakohus</t>
  </si>
  <si>
    <t>KULUD</t>
  </si>
  <si>
    <t>Programmi tegevus: Õigusemõistmise ja õigusteenuste tagamine</t>
  </si>
  <si>
    <t>käibemaks</t>
  </si>
  <si>
    <t>Tööjõukulud</t>
  </si>
  <si>
    <t>Kohtunike tööjõukulud</t>
  </si>
  <si>
    <t>SE030003</t>
  </si>
  <si>
    <t>Õigusmõistmise ametnike tööjõukulud</t>
  </si>
  <si>
    <t>KRAPS</t>
  </si>
  <si>
    <t>SE030009</t>
  </si>
  <si>
    <t>Tegevuskulud, v.a tööjõukulud</t>
  </si>
  <si>
    <t>Majandamiskulud</t>
  </si>
  <si>
    <t>RKAS</t>
  </si>
  <si>
    <t>SE000028</t>
  </si>
  <si>
    <t>Kohtute kolmandate isikute tasud</t>
  </si>
  <si>
    <t>SE030005</t>
  </si>
  <si>
    <t>Kohtute postikulud</t>
  </si>
  <si>
    <t>SE030006</t>
  </si>
  <si>
    <t>Käibemaks</t>
  </si>
  <si>
    <t>sh majandamiskulude käibemaks</t>
  </si>
  <si>
    <t>sh RKAS käibemaks</t>
  </si>
  <si>
    <t>sh kohtute kolmandate isikute tasudelt käibemaks</t>
  </si>
  <si>
    <t>sh kohtute postikulude käibemaks</t>
  </si>
  <si>
    <t>Harju Maakohus</t>
  </si>
  <si>
    <t>Ettemaksed kohtutäituritele</t>
  </si>
  <si>
    <t>SE000031</t>
  </si>
  <si>
    <t>sh ettemaksed kohtutäituritele käibemaks</t>
  </si>
  <si>
    <t>Amortisatsioon</t>
  </si>
  <si>
    <t>Tallinna Halduskohus</t>
  </si>
  <si>
    <t>Viru Maakohus</t>
  </si>
  <si>
    <t>Kohtute tõlketeenistuse tööjõukulud</t>
  </si>
  <si>
    <t>Tartu Ringkonnakohus</t>
  </si>
  <si>
    <t>Tartu Maakohus</t>
  </si>
  <si>
    <t>Kohtute arhiiviteenistuse tööjõukulud</t>
  </si>
  <si>
    <t>Tartu Maakohtu kinnistus- ja registriosakond</t>
  </si>
  <si>
    <t>Programmi tegevus: Konkurentsivõimelise ärikeskkonna tagamine</t>
  </si>
  <si>
    <t>Kinnistus- ja registriosakonna ametnike tööjõukulud</t>
  </si>
  <si>
    <t>Tartu Halduskohus</t>
  </si>
  <si>
    <t>Pärnu Maakohus</t>
  </si>
  <si>
    <t>Maksekäsuosakonna ametnike töötasud</t>
  </si>
  <si>
    <t>Kohtute infotelefoni kureerimine</t>
  </si>
  <si>
    <t>Eestkoste järelevalve osakond</t>
  </si>
  <si>
    <r>
      <t xml:space="preserve">KRAPS, </t>
    </r>
    <r>
      <rPr>
        <sz val="8"/>
        <color theme="1"/>
        <rFont val="Calibri"/>
        <family val="2"/>
        <charset val="186"/>
        <scheme val="minor"/>
      </rPr>
      <t>sh maksekäsuosakonna kohtunikuabide/-juhi tööjõukulud</t>
    </r>
  </si>
  <si>
    <t>Käesoleva käskkirja lisa 1 (Justiits- ja Digiministeeriumi eelarve) alusel kehtestatud kohtute reservi koondülevaade (*informatiivne)</t>
  </si>
  <si>
    <t>Kohtute reserv</t>
  </si>
  <si>
    <t>Arvestuslikud tööjõukulud</t>
  </si>
  <si>
    <t>Vabariigi Valitsuse sihtotstarbelisest reservist</t>
  </si>
  <si>
    <t>Kuni käskkirja jõustumiseni kehtiv 2025 a. eelarve</t>
  </si>
  <si>
    <t>Õigusemõistmise tagamine</t>
  </si>
  <si>
    <t>SR030041</t>
  </si>
  <si>
    <t>Ülekantavate vahendite korrigeerimine</t>
  </si>
  <si>
    <t>Piirmääraga tööjõukulud</t>
  </si>
  <si>
    <t>Lisaeelarve muudatused</t>
  </si>
  <si>
    <t>Muud kulud</t>
  </si>
  <si>
    <t>Investeeringud</t>
  </si>
  <si>
    <t>Pärnu Maakohtu Kuninga tn 22 parendustööd</t>
  </si>
  <si>
    <t>IN030011</t>
  </si>
  <si>
    <t>INVESTEERINGUD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</si>
</sst>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0" tint="-0.499984740745262"/>
      <name val="Calibri"/>
      <family val="2"/>
      <charset val="186"/>
      <scheme val="minor"/>
    </font>
    <font>
      <b/>
      <sz val="13"/>
      <color theme="0" tint="-0.499984740745262"/>
      <name val="Calibri"/>
      <family val="2"/>
      <charset val="186"/>
      <scheme val="minor"/>
    </font>
    <font>
      <b/>
      <sz val="12"/>
      <color theme="0" tint="-0.499984740745262"/>
      <name val="Calibri"/>
      <family val="2"/>
      <charset val="186"/>
      <scheme val="minor"/>
    </font>
    <font>
      <sz val="12"/>
      <color theme="0" tint="-0.499984740745262"/>
      <name val="Calibri"/>
      <family val="2"/>
      <charset val="186"/>
      <scheme val="minor"/>
    </font>
    <font>
      <b/>
      <u/>
      <sz val="10"/>
      <color theme="0" tint="-0.499984740745262"/>
      <name val="Calibri"/>
      <family val="2"/>
      <charset val="186"/>
      <scheme val="minor"/>
    </font>
    <font>
      <b/>
      <sz val="10"/>
      <color theme="0" tint="-0.499984740745262"/>
      <name val="Calibri"/>
      <family val="2"/>
      <charset val="186"/>
      <scheme val="minor"/>
    </font>
    <font>
      <b/>
      <sz val="9"/>
      <color theme="0" tint="-0.499984740745262"/>
      <name val="Calibri"/>
      <family val="2"/>
      <charset val="186"/>
      <scheme val="minor"/>
    </font>
    <font>
      <sz val="13"/>
      <color theme="0" tint="-0.499984740745262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3" fontId="6" fillId="0" borderId="0" xfId="1" applyNumberFormat="1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3" fontId="9" fillId="0" borderId="0" xfId="1" applyNumberFormat="1" applyFont="1"/>
    <xf numFmtId="0" fontId="4" fillId="0" borderId="0" xfId="1" applyFont="1" applyAlignment="1">
      <alignment horizontal="right"/>
    </xf>
    <xf numFmtId="0" fontId="10" fillId="0" borderId="0" xfId="1" applyFont="1"/>
    <xf numFmtId="0" fontId="6" fillId="0" borderId="0" xfId="1" applyFont="1" applyAlignment="1">
      <alignment horizontal="center"/>
    </xf>
    <xf numFmtId="0" fontId="4" fillId="0" borderId="0" xfId="1" applyFont="1" applyAlignment="1">
      <alignment horizontal="left" indent="1"/>
    </xf>
    <xf numFmtId="0" fontId="5" fillId="0" borderId="0" xfId="1" applyFont="1" applyAlignment="1">
      <alignment horizontal="left" indent="2"/>
    </xf>
    <xf numFmtId="0" fontId="11" fillId="0" borderId="0" xfId="1" applyFont="1" applyAlignment="1">
      <alignment horizontal="center"/>
    </xf>
    <xf numFmtId="0" fontId="4" fillId="0" borderId="0" xfId="1" applyFont="1" applyAlignment="1">
      <alignment horizontal="left" indent="2"/>
    </xf>
    <xf numFmtId="0" fontId="5" fillId="0" borderId="0" xfId="1" applyFont="1" applyAlignment="1">
      <alignment horizontal="right" indent="2"/>
    </xf>
    <xf numFmtId="0" fontId="6" fillId="0" borderId="0" xfId="1" applyFont="1" applyAlignment="1">
      <alignment horizontal="right"/>
    </xf>
    <xf numFmtId="0" fontId="12" fillId="0" borderId="0" xfId="0" applyFont="1"/>
    <xf numFmtId="3" fontId="13" fillId="0" borderId="0" xfId="1" applyNumberFormat="1" applyFont="1"/>
    <xf numFmtId="0" fontId="14" fillId="2" borderId="0" xfId="1" applyFont="1" applyFill="1" applyAlignment="1">
      <alignment horizontal="center" vertical="center" wrapText="1"/>
    </xf>
    <xf numFmtId="3" fontId="4" fillId="0" borderId="0" xfId="1" applyNumberFormat="1" applyFont="1" applyAlignment="1">
      <alignment horizontal="right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0" borderId="0" xfId="1" applyFon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3" fontId="17" fillId="0" borderId="0" xfId="1" applyNumberFormat="1" applyFont="1"/>
    <xf numFmtId="0" fontId="18" fillId="0" borderId="0" xfId="0" applyFont="1"/>
    <xf numFmtId="3" fontId="18" fillId="0" borderId="0" xfId="1" applyNumberFormat="1" applyFont="1"/>
    <xf numFmtId="0" fontId="19" fillId="0" borderId="0" xfId="1" applyFont="1"/>
    <xf numFmtId="0" fontId="20" fillId="0" borderId="0" xfId="1" applyFont="1" applyAlignment="1">
      <alignment horizontal="center"/>
    </xf>
    <xf numFmtId="0" fontId="20" fillId="0" borderId="0" xfId="1" applyFont="1"/>
    <xf numFmtId="3" fontId="20" fillId="0" borderId="0" xfId="1" applyNumberFormat="1" applyFont="1"/>
    <xf numFmtId="0" fontId="15" fillId="0" borderId="0" xfId="1" applyFont="1" applyAlignment="1">
      <alignment horizontal="left" indent="1"/>
    </xf>
    <xf numFmtId="3" fontId="15" fillId="0" borderId="0" xfId="1" applyNumberFormat="1" applyFont="1"/>
    <xf numFmtId="0" fontId="21" fillId="0" borderId="0" xfId="1" applyFont="1" applyAlignment="1">
      <alignment horizontal="center"/>
    </xf>
    <xf numFmtId="0" fontId="22" fillId="0" borderId="0" xfId="1" applyFont="1"/>
    <xf numFmtId="0" fontId="22" fillId="0" borderId="0" xfId="1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 indent="1"/>
    </xf>
    <xf numFmtId="0" fontId="14" fillId="3" borderId="0" xfId="0" applyFont="1" applyFill="1" applyAlignment="1">
      <alignment horizontal="center" vertical="center" wrapText="1"/>
    </xf>
    <xf numFmtId="0" fontId="14" fillId="2" borderId="0" xfId="3" applyFont="1" applyFill="1" applyAlignment="1">
      <alignment horizontal="center" vertical="center" wrapText="1"/>
    </xf>
    <xf numFmtId="3" fontId="4" fillId="0" borderId="0" xfId="3" applyNumberFormat="1" applyFont="1"/>
    <xf numFmtId="0" fontId="10" fillId="0" borderId="0" xfId="3" applyFont="1"/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FC168961-E6A9-4909-BF40-92855CA733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0"/>
  <sheetViews>
    <sheetView showZeros="0" tabSelected="1" zoomScaleNormal="100" workbookViewId="0">
      <pane xSplit="4" ySplit="5" topLeftCell="E8" activePane="bottomRight" state="frozen"/>
      <selection pane="topRight" activeCell="J1" sqref="J1"/>
      <selection pane="bottomLeft" activeCell="A5" sqref="A5"/>
      <selection pane="bottomRight" activeCell="C233" sqref="C233"/>
    </sheetView>
  </sheetViews>
  <sheetFormatPr defaultColWidth="9.42578125" defaultRowHeight="12.75" x14ac:dyDescent="0.2"/>
  <cols>
    <col min="1" max="1" width="38.5703125" style="1" customWidth="1"/>
    <col min="2" max="3" width="7.28515625" style="2" customWidth="1"/>
    <col min="4" max="4" width="9.28515625" style="1" customWidth="1"/>
    <col min="5" max="5" width="15.7109375" style="1" hidden="1" customWidth="1"/>
    <col min="6" max="6" width="14" style="1" hidden="1" customWidth="1"/>
    <col min="7" max="7" width="16.140625" style="1" hidden="1" customWidth="1"/>
    <col min="8" max="9" width="15" style="1" hidden="1" customWidth="1"/>
    <col min="10" max="10" width="14.5703125" style="1" hidden="1" customWidth="1"/>
    <col min="11" max="11" width="13.140625" style="1" hidden="1" customWidth="1"/>
    <col min="12" max="12" width="16" style="1" hidden="1" customWidth="1"/>
    <col min="13" max="13" width="15" style="1" hidden="1" customWidth="1"/>
    <col min="14" max="15" width="15.140625" style="1" hidden="1" customWidth="1"/>
    <col min="16" max="16" width="14.5703125" style="1" customWidth="1"/>
    <col min="17" max="17" width="14.140625" style="1" customWidth="1"/>
    <col min="18" max="18" width="13.42578125" style="1" customWidth="1"/>
    <col min="19" max="19" width="13.7109375" style="1" customWidth="1"/>
    <col min="20" max="16384" width="9.42578125" style="1"/>
  </cols>
  <sheetData>
    <row r="1" spans="1:19" x14ac:dyDescent="0.2">
      <c r="S1" s="22" t="s">
        <v>0</v>
      </c>
    </row>
    <row r="2" spans="1:19" ht="15.75" x14ac:dyDescent="0.25">
      <c r="A2" s="20"/>
      <c r="S2" s="22" t="s">
        <v>1</v>
      </c>
    </row>
    <row r="3" spans="1:19" ht="15.75" x14ac:dyDescent="0.25">
      <c r="A3" s="20" t="s">
        <v>2</v>
      </c>
      <c r="E3" s="3"/>
      <c r="O3" s="1">
        <f>O8+O32+O62+O86+O115+O141+O168+O187+O211+O248</f>
        <v>0</v>
      </c>
    </row>
    <row r="4" spans="1:19" ht="15" customHeight="1" x14ac:dyDescent="0.2">
      <c r="A4" s="4"/>
      <c r="E4" s="3"/>
    </row>
    <row r="5" spans="1:19" s="4" customFormat="1" ht="51" customHeight="1" x14ac:dyDescent="0.2">
      <c r="A5" s="21"/>
      <c r="B5" s="21" t="s">
        <v>3</v>
      </c>
      <c r="C5" s="21" t="s">
        <v>4</v>
      </c>
      <c r="D5" s="21" t="s">
        <v>5</v>
      </c>
      <c r="E5" s="43" t="s">
        <v>6</v>
      </c>
      <c r="F5" s="43" t="s">
        <v>7</v>
      </c>
      <c r="G5" s="44" t="s">
        <v>8</v>
      </c>
      <c r="H5" s="44" t="s">
        <v>9</v>
      </c>
      <c r="I5" s="43" t="s">
        <v>7</v>
      </c>
      <c r="J5" s="44" t="s">
        <v>59</v>
      </c>
      <c r="K5" s="44" t="s">
        <v>9</v>
      </c>
      <c r="L5" s="44" t="s">
        <v>58</v>
      </c>
      <c r="M5" s="44" t="s">
        <v>59</v>
      </c>
      <c r="N5" s="43" t="s">
        <v>62</v>
      </c>
      <c r="O5" s="44" t="s">
        <v>9</v>
      </c>
      <c r="P5" s="44" t="s">
        <v>59</v>
      </c>
      <c r="Q5" s="44" t="s">
        <v>9</v>
      </c>
      <c r="R5" s="44" t="s">
        <v>64</v>
      </c>
      <c r="S5" s="44" t="s">
        <v>10</v>
      </c>
    </row>
    <row r="6" spans="1:19" s="4" customFormat="1" ht="17.25" x14ac:dyDescent="0.3">
      <c r="A6" s="6" t="s">
        <v>11</v>
      </c>
      <c r="B6" s="2"/>
      <c r="C6" s="2"/>
      <c r="D6" s="1"/>
      <c r="E6" s="7">
        <v>32824989</v>
      </c>
      <c r="F6" s="7"/>
      <c r="G6" s="7">
        <f>E6+F6</f>
        <v>32824989</v>
      </c>
      <c r="H6" s="7"/>
      <c r="I6" s="7"/>
      <c r="J6" s="7">
        <f>G6+H6+I6</f>
        <v>32824989</v>
      </c>
      <c r="K6" s="7"/>
      <c r="L6" s="7"/>
      <c r="M6" s="7">
        <f>J6+K6+L6</f>
        <v>32824989</v>
      </c>
      <c r="N6" s="7"/>
      <c r="O6" s="7"/>
      <c r="P6" s="7">
        <f>M6+N6+O6</f>
        <v>32824989</v>
      </c>
      <c r="Q6" s="7"/>
      <c r="R6" s="7"/>
      <c r="S6" s="7">
        <f>P6+Q6+R6</f>
        <v>32824989</v>
      </c>
    </row>
    <row r="7" spans="1:19" s="4" customFormat="1" ht="17.25" x14ac:dyDescent="0.3">
      <c r="A7" s="6"/>
      <c r="B7" s="2"/>
      <c r="C7" s="2"/>
      <c r="D7" s="1"/>
      <c r="E7" s="7"/>
      <c r="F7" s="7"/>
      <c r="G7" s="7">
        <f t="shared" ref="G7:G75" si="0">E7+F7</f>
        <v>0</v>
      </c>
      <c r="H7" s="7"/>
      <c r="I7" s="7"/>
      <c r="J7" s="7">
        <f t="shared" ref="J7:J75" si="1">G7+H7+I7</f>
        <v>0</v>
      </c>
      <c r="K7" s="7"/>
      <c r="L7" s="7"/>
      <c r="M7" s="7">
        <f t="shared" ref="M7:M75" si="2">J7+K7+L7</f>
        <v>0</v>
      </c>
      <c r="N7" s="7"/>
      <c r="O7" s="7"/>
      <c r="P7" s="7">
        <f t="shared" ref="P7:P72" si="3">M7+N7+O7</f>
        <v>0</v>
      </c>
      <c r="Q7" s="7"/>
      <c r="R7" s="7"/>
      <c r="S7" s="7">
        <f t="shared" ref="S7:S72" si="4">P7+Q7+R7</f>
        <v>0</v>
      </c>
    </row>
    <row r="8" spans="1:19" ht="17.25" x14ac:dyDescent="0.3">
      <c r="A8" s="6" t="s">
        <v>12</v>
      </c>
      <c r="E8" s="7">
        <f>E9</f>
        <v>5953084.396991956</v>
      </c>
      <c r="F8" s="7">
        <f>F9</f>
        <v>0</v>
      </c>
      <c r="G8" s="7">
        <f t="shared" si="0"/>
        <v>5953084.396991956</v>
      </c>
      <c r="H8" s="7">
        <f>H9</f>
        <v>-24297</v>
      </c>
      <c r="I8" s="7">
        <f>I9</f>
        <v>70874</v>
      </c>
      <c r="J8" s="7">
        <f>G8+H8+I8</f>
        <v>5999661.396991956</v>
      </c>
      <c r="K8" s="7">
        <f>K9</f>
        <v>10000</v>
      </c>
      <c r="L8" s="7">
        <f>L9</f>
        <v>51575</v>
      </c>
      <c r="M8" s="7">
        <f t="shared" si="2"/>
        <v>6061236.396991956</v>
      </c>
      <c r="N8" s="7">
        <f>N9</f>
        <v>0</v>
      </c>
      <c r="O8" s="7">
        <f>O9</f>
        <v>-49500</v>
      </c>
      <c r="P8" s="7">
        <f t="shared" si="3"/>
        <v>6011736.396991956</v>
      </c>
      <c r="Q8" s="7">
        <f>Q9</f>
        <v>-3885</v>
      </c>
      <c r="R8" s="7">
        <f>R9</f>
        <v>-40000</v>
      </c>
      <c r="S8" s="7">
        <f t="shared" si="4"/>
        <v>5967851.396991956</v>
      </c>
    </row>
    <row r="9" spans="1:19" ht="17.25" x14ac:dyDescent="0.3">
      <c r="A9" s="6" t="s">
        <v>13</v>
      </c>
      <c r="E9" s="7">
        <f>E10+E11</f>
        <v>5953084.396991956</v>
      </c>
      <c r="F9" s="7">
        <f>F10+F11</f>
        <v>0</v>
      </c>
      <c r="G9" s="7">
        <f t="shared" si="0"/>
        <v>5953084.396991956</v>
      </c>
      <c r="H9" s="7">
        <f>H10+H11</f>
        <v>-24297</v>
      </c>
      <c r="I9" s="7">
        <f>I10+I11</f>
        <v>70874</v>
      </c>
      <c r="J9" s="7">
        <f t="shared" si="1"/>
        <v>5999661.396991956</v>
      </c>
      <c r="K9" s="7">
        <f>K10+K11</f>
        <v>10000</v>
      </c>
      <c r="L9" s="7">
        <f>L10+L11</f>
        <v>51575</v>
      </c>
      <c r="M9" s="7">
        <f t="shared" si="2"/>
        <v>6061236.396991956</v>
      </c>
      <c r="N9" s="7">
        <f>N10+N11</f>
        <v>0</v>
      </c>
      <c r="O9" s="7">
        <f>O10+O11</f>
        <v>-49500</v>
      </c>
      <c r="P9" s="7">
        <f t="shared" si="3"/>
        <v>6011736.396991956</v>
      </c>
      <c r="Q9" s="7">
        <f>Q10+Q11</f>
        <v>-3885</v>
      </c>
      <c r="R9" s="7">
        <f>R10+R11</f>
        <v>-40000</v>
      </c>
      <c r="S9" s="7">
        <f t="shared" si="4"/>
        <v>5967851.396991956</v>
      </c>
    </row>
    <row r="10" spans="1:19" ht="15.75" x14ac:dyDescent="0.25">
      <c r="A10" s="8" t="s">
        <v>14</v>
      </c>
      <c r="E10" s="9">
        <f>E13+E19</f>
        <v>5812336.8693146389</v>
      </c>
      <c r="F10" s="9">
        <f>F13+F19</f>
        <v>0</v>
      </c>
      <c r="G10" s="9">
        <f t="shared" si="0"/>
        <v>5812336.8693146389</v>
      </c>
      <c r="H10" s="9">
        <f>H13+H19</f>
        <v>-24297</v>
      </c>
      <c r="I10" s="9">
        <f>I13+I19</f>
        <v>70874</v>
      </c>
      <c r="J10" s="9">
        <f t="shared" si="1"/>
        <v>5858913.8693146389</v>
      </c>
      <c r="K10" s="9">
        <f>K13+K19</f>
        <v>10000</v>
      </c>
      <c r="L10" s="9">
        <f>L13+L19</f>
        <v>51575</v>
      </c>
      <c r="M10" s="9">
        <f t="shared" si="2"/>
        <v>5920488.8693146389</v>
      </c>
      <c r="N10" s="9">
        <f>N13+N19</f>
        <v>0</v>
      </c>
      <c r="O10" s="9">
        <f>O13+O19</f>
        <v>-49500</v>
      </c>
      <c r="P10" s="9">
        <f t="shared" si="3"/>
        <v>5870988.8693146389</v>
      </c>
      <c r="Q10" s="9">
        <f>Q13+Q19</f>
        <v>-3885</v>
      </c>
      <c r="R10" s="9">
        <f>R13+R19</f>
        <v>-40000</v>
      </c>
      <c r="S10" s="9">
        <f t="shared" si="4"/>
        <v>5827103.8693146389</v>
      </c>
    </row>
    <row r="11" spans="1:19" ht="15.75" x14ac:dyDescent="0.25">
      <c r="A11" s="19" t="s">
        <v>15</v>
      </c>
      <c r="E11" s="20">
        <f>E25</f>
        <v>140747.52767731715</v>
      </c>
      <c r="F11" s="20">
        <f>F25</f>
        <v>0</v>
      </c>
      <c r="G11" s="20">
        <f t="shared" si="0"/>
        <v>140747.52767731715</v>
      </c>
      <c r="H11" s="20">
        <f>H25</f>
        <v>0</v>
      </c>
      <c r="I11" s="20">
        <f>I25</f>
        <v>0</v>
      </c>
      <c r="J11" s="20">
        <f t="shared" si="1"/>
        <v>140747.52767731715</v>
      </c>
      <c r="K11" s="20">
        <f>K25</f>
        <v>0</v>
      </c>
      <c r="L11" s="20">
        <f>L25</f>
        <v>0</v>
      </c>
      <c r="M11" s="20">
        <f t="shared" si="2"/>
        <v>140747.52767731715</v>
      </c>
      <c r="N11" s="20">
        <f>N25</f>
        <v>0</v>
      </c>
      <c r="O11" s="20">
        <f>O25</f>
        <v>0</v>
      </c>
      <c r="P11" s="20">
        <f t="shared" si="3"/>
        <v>140747.52767731715</v>
      </c>
      <c r="Q11" s="20">
        <f>Q25</f>
        <v>0</v>
      </c>
      <c r="R11" s="20">
        <f>R25</f>
        <v>0</v>
      </c>
      <c r="S11" s="20">
        <f t="shared" si="4"/>
        <v>140747.52767731715</v>
      </c>
    </row>
    <row r="12" spans="1:19" ht="15.75" x14ac:dyDescent="0.25">
      <c r="A12" s="8"/>
      <c r="E12" s="1">
        <v>0</v>
      </c>
      <c r="F12" s="1">
        <v>0</v>
      </c>
      <c r="G12" s="1">
        <f t="shared" si="0"/>
        <v>0</v>
      </c>
      <c r="H12" s="1">
        <v>0</v>
      </c>
      <c r="I12" s="1">
        <v>0</v>
      </c>
      <c r="J12" s="1">
        <f t="shared" si="1"/>
        <v>0</v>
      </c>
      <c r="K12" s="1">
        <v>0</v>
      </c>
      <c r="L12" s="1">
        <v>0</v>
      </c>
      <c r="M12" s="1">
        <f t="shared" si="2"/>
        <v>0</v>
      </c>
      <c r="N12" s="1">
        <v>0</v>
      </c>
      <c r="O12" s="1">
        <v>0</v>
      </c>
      <c r="P12" s="1">
        <f t="shared" si="3"/>
        <v>0</v>
      </c>
      <c r="Q12" s="1">
        <v>0</v>
      </c>
      <c r="R12" s="1">
        <v>0</v>
      </c>
      <c r="S12" s="1">
        <f t="shared" si="4"/>
        <v>0</v>
      </c>
    </row>
    <row r="13" spans="1:19" s="4" customFormat="1" x14ac:dyDescent="0.2">
      <c r="A13" s="11" t="s">
        <v>16</v>
      </c>
      <c r="B13" s="12"/>
      <c r="C13" s="12"/>
      <c r="E13" s="5">
        <f>E14+E15+E16</f>
        <v>5173734.8693146389</v>
      </c>
      <c r="F13" s="5">
        <f>F14+F15+F16</f>
        <v>0</v>
      </c>
      <c r="G13" s="5">
        <f t="shared" si="0"/>
        <v>5173734.8693146389</v>
      </c>
      <c r="H13" s="5">
        <f>H14+H15+H16</f>
        <v>-24127</v>
      </c>
      <c r="I13" s="5">
        <f>I14+I15+I16</f>
        <v>24350</v>
      </c>
      <c r="J13" s="5">
        <f t="shared" si="1"/>
        <v>5173957.8693146389</v>
      </c>
      <c r="K13" s="5">
        <f>K14+K15+K16+K17</f>
        <v>0</v>
      </c>
      <c r="L13" s="5">
        <f>L14+L15+L16+L17</f>
        <v>51575</v>
      </c>
      <c r="M13" s="5">
        <f t="shared" si="2"/>
        <v>5225532.8693146389</v>
      </c>
      <c r="N13" s="5">
        <f>N14+N15+N16+N17</f>
        <v>0</v>
      </c>
      <c r="O13" s="5">
        <f>O14+O15+O16+O17</f>
        <v>0</v>
      </c>
      <c r="P13" s="5">
        <f t="shared" si="3"/>
        <v>5225532.8693146389</v>
      </c>
      <c r="Q13" s="5">
        <f>Q14+Q15+Q16+Q17</f>
        <v>0</v>
      </c>
      <c r="R13" s="5">
        <f>R14+R15+R16+R17</f>
        <v>-40000</v>
      </c>
      <c r="S13" s="5">
        <f t="shared" si="4"/>
        <v>5185532.8693146389</v>
      </c>
    </row>
    <row r="14" spans="1:19" x14ac:dyDescent="0.2">
      <c r="A14" s="13" t="s">
        <v>17</v>
      </c>
      <c r="B14" s="2">
        <v>10</v>
      </c>
      <c r="C14" s="2">
        <v>50</v>
      </c>
      <c r="D14" s="2" t="s">
        <v>18</v>
      </c>
      <c r="E14" s="3">
        <v>3205529.0272219442</v>
      </c>
      <c r="F14" s="3"/>
      <c r="G14" s="3">
        <f t="shared" si="0"/>
        <v>3205529.0272219442</v>
      </c>
      <c r="H14" s="3"/>
      <c r="I14" s="3"/>
      <c r="J14" s="3">
        <f t="shared" si="1"/>
        <v>3205529.0272219442</v>
      </c>
      <c r="K14" s="3"/>
      <c r="L14" s="3"/>
      <c r="M14" s="3">
        <f t="shared" si="2"/>
        <v>3205529.0272219442</v>
      </c>
      <c r="N14" s="3"/>
      <c r="O14" s="3"/>
      <c r="P14" s="3">
        <f t="shared" si="3"/>
        <v>3205529.0272219442</v>
      </c>
      <c r="Q14" s="3"/>
      <c r="R14" s="3"/>
      <c r="S14" s="3">
        <f t="shared" si="4"/>
        <v>3205529.0272219442</v>
      </c>
    </row>
    <row r="15" spans="1:19" x14ac:dyDescent="0.2">
      <c r="A15" s="13" t="s">
        <v>19</v>
      </c>
      <c r="B15" s="2">
        <v>20</v>
      </c>
      <c r="C15" s="2">
        <v>50</v>
      </c>
      <c r="D15" s="2"/>
      <c r="E15" s="3">
        <v>570788</v>
      </c>
      <c r="F15" s="3"/>
      <c r="G15" s="3">
        <f t="shared" si="0"/>
        <v>570788</v>
      </c>
      <c r="H15" s="45">
        <v>-24127</v>
      </c>
      <c r="I15" s="45">
        <v>24350</v>
      </c>
      <c r="J15" s="3">
        <f t="shared" si="1"/>
        <v>571011</v>
      </c>
      <c r="K15" s="45"/>
      <c r="L15" s="45"/>
      <c r="M15" s="3">
        <f t="shared" si="2"/>
        <v>571011</v>
      </c>
      <c r="N15" s="45"/>
      <c r="O15" s="45"/>
      <c r="P15" s="3">
        <f t="shared" si="3"/>
        <v>571011</v>
      </c>
      <c r="Q15" s="45"/>
      <c r="R15" s="45">
        <v>-40000</v>
      </c>
      <c r="S15" s="3">
        <f t="shared" si="4"/>
        <v>531011</v>
      </c>
    </row>
    <row r="16" spans="1:19" x14ac:dyDescent="0.2">
      <c r="A16" s="42" t="s">
        <v>20</v>
      </c>
      <c r="B16" s="41">
        <v>20</v>
      </c>
      <c r="C16" s="41">
        <v>50</v>
      </c>
      <c r="D16" s="41" t="s">
        <v>21</v>
      </c>
      <c r="E16" s="3">
        <v>1397417.8420926942</v>
      </c>
      <c r="F16" s="3"/>
      <c r="G16" s="3">
        <f t="shared" si="0"/>
        <v>1397417.8420926942</v>
      </c>
      <c r="H16" s="3"/>
      <c r="I16" s="3"/>
      <c r="J16" s="3">
        <f t="shared" si="1"/>
        <v>1397417.8420926942</v>
      </c>
      <c r="K16" s="3"/>
      <c r="L16" s="3"/>
      <c r="M16" s="3">
        <f t="shared" si="2"/>
        <v>1397417.8420926942</v>
      </c>
      <c r="N16" s="3"/>
      <c r="O16" s="3"/>
      <c r="P16" s="3">
        <f t="shared" si="3"/>
        <v>1397417.8420926942</v>
      </c>
      <c r="Q16" s="3"/>
      <c r="R16" s="3"/>
      <c r="S16" s="3">
        <f t="shared" si="4"/>
        <v>1397417.8420926942</v>
      </c>
    </row>
    <row r="17" spans="1:19" x14ac:dyDescent="0.2">
      <c r="A17" s="42" t="s">
        <v>60</v>
      </c>
      <c r="B17" s="41">
        <v>20</v>
      </c>
      <c r="C17" s="41">
        <v>50</v>
      </c>
      <c r="D17" s="41" t="s">
        <v>61</v>
      </c>
      <c r="E17" s="3"/>
      <c r="F17" s="3"/>
      <c r="G17" s="3"/>
      <c r="H17" s="3"/>
      <c r="I17" s="3"/>
      <c r="J17" s="3"/>
      <c r="K17" s="3"/>
      <c r="L17" s="3">
        <v>51575</v>
      </c>
      <c r="M17" s="3">
        <f t="shared" si="2"/>
        <v>51575</v>
      </c>
      <c r="N17" s="3"/>
      <c r="O17" s="3"/>
      <c r="P17" s="3">
        <f t="shared" si="3"/>
        <v>51575</v>
      </c>
      <c r="Q17" s="3"/>
      <c r="R17" s="3"/>
      <c r="S17" s="3">
        <f t="shared" si="4"/>
        <v>51575</v>
      </c>
    </row>
    <row r="18" spans="1:19" x14ac:dyDescent="0.2">
      <c r="E18" s="3">
        <v>0</v>
      </c>
      <c r="F18" s="3">
        <v>0</v>
      </c>
      <c r="G18" s="3">
        <f t="shared" si="0"/>
        <v>0</v>
      </c>
      <c r="H18" s="3">
        <v>0</v>
      </c>
      <c r="I18" s="3">
        <v>0</v>
      </c>
      <c r="J18" s="3">
        <f t="shared" si="1"/>
        <v>0</v>
      </c>
      <c r="K18" s="3">
        <v>0</v>
      </c>
      <c r="L18" s="3">
        <v>0</v>
      </c>
      <c r="M18" s="3">
        <f t="shared" si="2"/>
        <v>0</v>
      </c>
      <c r="N18" s="3">
        <v>0</v>
      </c>
      <c r="O18" s="3">
        <v>0</v>
      </c>
      <c r="P18" s="3">
        <f t="shared" si="3"/>
        <v>0</v>
      </c>
      <c r="Q18" s="3">
        <v>0</v>
      </c>
      <c r="R18" s="3">
        <v>0</v>
      </c>
      <c r="S18" s="3">
        <f t="shared" si="4"/>
        <v>0</v>
      </c>
    </row>
    <row r="19" spans="1:19" s="4" customFormat="1" x14ac:dyDescent="0.2">
      <c r="A19" s="11" t="s">
        <v>22</v>
      </c>
      <c r="B19" s="12"/>
      <c r="C19" s="12"/>
      <c r="E19" s="5">
        <f>E20+E21+E22+E23</f>
        <v>638602</v>
      </c>
      <c r="F19" s="5">
        <f>F20+F21+F22+F23</f>
        <v>0</v>
      </c>
      <c r="G19" s="5">
        <f t="shared" si="0"/>
        <v>638602</v>
      </c>
      <c r="H19" s="5">
        <f>H20+H21+H22+H23</f>
        <v>-170</v>
      </c>
      <c r="I19" s="5">
        <f>I20+I21+I22+I23</f>
        <v>46524</v>
      </c>
      <c r="J19" s="5">
        <f t="shared" si="1"/>
        <v>684956</v>
      </c>
      <c r="K19" s="5">
        <f>K20+K21+K22+K23</f>
        <v>10000</v>
      </c>
      <c r="L19" s="5">
        <f>L20+L21+L22+L23</f>
        <v>0</v>
      </c>
      <c r="M19" s="5">
        <f t="shared" si="2"/>
        <v>694956</v>
      </c>
      <c r="N19" s="5">
        <f>N20+N21+N22+N23</f>
        <v>0</v>
      </c>
      <c r="O19" s="5">
        <f>O20+O21+O22+O23</f>
        <v>-49500</v>
      </c>
      <c r="P19" s="5">
        <f t="shared" si="3"/>
        <v>645456</v>
      </c>
      <c r="Q19" s="5">
        <f>Q20+Q21+Q22+Q23</f>
        <v>-3885</v>
      </c>
      <c r="R19" s="5">
        <f>R20+R21+R22+R23</f>
        <v>0</v>
      </c>
      <c r="S19" s="5">
        <f t="shared" si="4"/>
        <v>641571</v>
      </c>
    </row>
    <row r="20" spans="1:19" x14ac:dyDescent="0.2">
      <c r="A20" s="13" t="s">
        <v>23</v>
      </c>
      <c r="B20" s="2">
        <v>20</v>
      </c>
      <c r="C20" s="2">
        <v>55</v>
      </c>
      <c r="D20" s="2"/>
      <c r="E20" s="3">
        <v>69735</v>
      </c>
      <c r="F20" s="3"/>
      <c r="G20" s="3">
        <f t="shared" si="0"/>
        <v>69735</v>
      </c>
      <c r="H20" s="45">
        <v>-170</v>
      </c>
      <c r="I20" s="45">
        <v>46524</v>
      </c>
      <c r="J20" s="3">
        <f t="shared" si="1"/>
        <v>116089</v>
      </c>
      <c r="K20" s="45">
        <v>10000</v>
      </c>
      <c r="L20" s="45"/>
      <c r="M20" s="3">
        <f t="shared" si="2"/>
        <v>126089</v>
      </c>
      <c r="N20" s="45"/>
      <c r="O20" s="45"/>
      <c r="P20" s="3">
        <f t="shared" si="3"/>
        <v>126089</v>
      </c>
      <c r="Q20" s="45"/>
      <c r="R20" s="45"/>
      <c r="S20" s="3">
        <f t="shared" si="4"/>
        <v>126089</v>
      </c>
    </row>
    <row r="21" spans="1:19" x14ac:dyDescent="0.2">
      <c r="A21" s="13" t="s">
        <v>24</v>
      </c>
      <c r="B21" s="2">
        <v>20</v>
      </c>
      <c r="C21" s="2">
        <v>55</v>
      </c>
      <c r="D21" s="2" t="s">
        <v>25</v>
      </c>
      <c r="E21" s="3">
        <v>520612</v>
      </c>
      <c r="F21" s="3"/>
      <c r="G21" s="3">
        <f t="shared" si="0"/>
        <v>520612</v>
      </c>
      <c r="H21" s="3"/>
      <c r="I21" s="3"/>
      <c r="J21" s="3">
        <f t="shared" si="1"/>
        <v>520612</v>
      </c>
      <c r="K21" s="3"/>
      <c r="L21" s="3"/>
      <c r="M21" s="3">
        <f t="shared" si="2"/>
        <v>520612</v>
      </c>
      <c r="N21" s="3"/>
      <c r="O21" s="3">
        <v>-49500</v>
      </c>
      <c r="P21" s="3">
        <f t="shared" si="3"/>
        <v>471112</v>
      </c>
      <c r="Q21" s="3">
        <v>-3885</v>
      </c>
      <c r="R21" s="3"/>
      <c r="S21" s="3">
        <f t="shared" si="4"/>
        <v>467227</v>
      </c>
    </row>
    <row r="22" spans="1:19" x14ac:dyDescent="0.2">
      <c r="A22" s="13" t="s">
        <v>26</v>
      </c>
      <c r="B22" s="2">
        <v>10</v>
      </c>
      <c r="C22" s="2">
        <v>5</v>
      </c>
      <c r="D22" s="2" t="s">
        <v>27</v>
      </c>
      <c r="E22" s="3">
        <v>40000</v>
      </c>
      <c r="F22" s="3"/>
      <c r="G22" s="3">
        <f t="shared" si="0"/>
        <v>40000</v>
      </c>
      <c r="H22" s="3"/>
      <c r="I22" s="3"/>
      <c r="J22" s="3">
        <f t="shared" si="1"/>
        <v>40000</v>
      </c>
      <c r="K22" s="3"/>
      <c r="L22" s="3"/>
      <c r="M22" s="3">
        <f t="shared" si="2"/>
        <v>40000</v>
      </c>
      <c r="N22" s="3"/>
      <c r="O22" s="3"/>
      <c r="P22" s="3">
        <f t="shared" si="3"/>
        <v>40000</v>
      </c>
      <c r="Q22" s="3"/>
      <c r="R22" s="3"/>
      <c r="S22" s="3">
        <f t="shared" si="4"/>
        <v>40000</v>
      </c>
    </row>
    <row r="23" spans="1:19" x14ac:dyDescent="0.2">
      <c r="A23" s="13" t="s">
        <v>28</v>
      </c>
      <c r="B23" s="2">
        <v>10</v>
      </c>
      <c r="C23" s="2">
        <v>55</v>
      </c>
      <c r="D23" s="2" t="s">
        <v>29</v>
      </c>
      <c r="E23" s="3">
        <v>8255</v>
      </c>
      <c r="F23" s="3"/>
      <c r="G23" s="3">
        <f t="shared" si="0"/>
        <v>8255</v>
      </c>
      <c r="H23" s="3"/>
      <c r="I23" s="3"/>
      <c r="J23" s="3">
        <f t="shared" si="1"/>
        <v>8255</v>
      </c>
      <c r="K23" s="3"/>
      <c r="L23" s="3"/>
      <c r="M23" s="3">
        <f t="shared" si="2"/>
        <v>8255</v>
      </c>
      <c r="N23" s="3"/>
      <c r="O23" s="3"/>
      <c r="P23" s="3">
        <f t="shared" si="3"/>
        <v>8255</v>
      </c>
      <c r="Q23" s="3"/>
      <c r="R23" s="3"/>
      <c r="S23" s="3">
        <f t="shared" si="4"/>
        <v>8255</v>
      </c>
    </row>
    <row r="24" spans="1:19" x14ac:dyDescent="0.2">
      <c r="E24" s="3">
        <v>0</v>
      </c>
      <c r="F24" s="3">
        <v>0</v>
      </c>
      <c r="G24" s="3">
        <f t="shared" si="0"/>
        <v>0</v>
      </c>
      <c r="H24" s="3">
        <v>0</v>
      </c>
      <c r="I24" s="3">
        <v>0</v>
      </c>
      <c r="J24" s="3">
        <f t="shared" si="1"/>
        <v>0</v>
      </c>
      <c r="K24" s="3">
        <v>0</v>
      </c>
      <c r="L24" s="3">
        <v>0</v>
      </c>
      <c r="M24" s="3">
        <f t="shared" si="2"/>
        <v>0</v>
      </c>
      <c r="N24" s="3">
        <v>0</v>
      </c>
      <c r="O24" s="3">
        <v>0</v>
      </c>
      <c r="P24" s="3">
        <f t="shared" si="3"/>
        <v>0</v>
      </c>
      <c r="Q24" s="3">
        <v>0</v>
      </c>
      <c r="R24" s="3">
        <v>0</v>
      </c>
      <c r="S24" s="3">
        <f t="shared" si="4"/>
        <v>0</v>
      </c>
    </row>
    <row r="25" spans="1:19" s="4" customFormat="1" x14ac:dyDescent="0.2">
      <c r="A25" s="11" t="s">
        <v>30</v>
      </c>
      <c r="B25" s="12"/>
      <c r="C25" s="12"/>
      <c r="E25" s="5">
        <f>E26+E27+E28+E29</f>
        <v>140747.52767731715</v>
      </c>
      <c r="F25" s="5">
        <f>F26+F27+F28+F29</f>
        <v>0</v>
      </c>
      <c r="G25" s="5">
        <f t="shared" si="0"/>
        <v>140747.52767731715</v>
      </c>
      <c r="H25" s="5">
        <f>H26+H27+H28+H29</f>
        <v>0</v>
      </c>
      <c r="I25" s="5">
        <f>I26+I27+I28+I29</f>
        <v>0</v>
      </c>
      <c r="J25" s="5">
        <f t="shared" si="1"/>
        <v>140747.52767731715</v>
      </c>
      <c r="K25" s="5">
        <f>K26+K27+K28+K29</f>
        <v>0</v>
      </c>
      <c r="L25" s="5">
        <f>L26+L27+L28+L29</f>
        <v>0</v>
      </c>
      <c r="M25" s="5">
        <f t="shared" si="2"/>
        <v>140747.52767731715</v>
      </c>
      <c r="N25" s="5">
        <f>N26+N27+N28+N29</f>
        <v>0</v>
      </c>
      <c r="O25" s="5">
        <f>O26+O27+O28+O29</f>
        <v>0</v>
      </c>
      <c r="P25" s="5">
        <f t="shared" si="3"/>
        <v>140747.52767731715</v>
      </c>
      <c r="Q25" s="5">
        <f>Q26+Q27+Q28+Q29</f>
        <v>0</v>
      </c>
      <c r="R25" s="5">
        <f>R26+R27+R28+R29</f>
        <v>0</v>
      </c>
      <c r="S25" s="5">
        <f t="shared" si="4"/>
        <v>140747.52767731715</v>
      </c>
    </row>
    <row r="26" spans="1:19" x14ac:dyDescent="0.2">
      <c r="A26" s="14" t="s">
        <v>31</v>
      </c>
      <c r="B26" s="2">
        <v>10</v>
      </c>
      <c r="C26" s="2">
        <v>601</v>
      </c>
      <c r="D26" s="2"/>
      <c r="E26" s="3">
        <v>17534.527677317164</v>
      </c>
      <c r="F26" s="3"/>
      <c r="G26" s="3">
        <f t="shared" si="0"/>
        <v>17534.527677317164</v>
      </c>
      <c r="H26" s="3"/>
      <c r="I26" s="3"/>
      <c r="J26" s="3">
        <f t="shared" si="1"/>
        <v>17534.527677317164</v>
      </c>
      <c r="K26" s="3"/>
      <c r="L26" s="3"/>
      <c r="M26" s="3">
        <f t="shared" si="2"/>
        <v>17534.527677317164</v>
      </c>
      <c r="N26" s="3"/>
      <c r="O26" s="3"/>
      <c r="P26" s="3">
        <f t="shared" si="3"/>
        <v>17534.527677317164</v>
      </c>
      <c r="Q26" s="3"/>
      <c r="R26" s="3"/>
      <c r="S26" s="3">
        <f t="shared" si="4"/>
        <v>17534.527677317164</v>
      </c>
    </row>
    <row r="27" spans="1:19" x14ac:dyDescent="0.2">
      <c r="A27" s="14" t="s">
        <v>32</v>
      </c>
      <c r="B27" s="2">
        <v>10</v>
      </c>
      <c r="C27" s="2">
        <v>601</v>
      </c>
      <c r="D27" s="2" t="s">
        <v>25</v>
      </c>
      <c r="E27" s="3">
        <v>114297</v>
      </c>
      <c r="F27" s="3"/>
      <c r="G27" s="3">
        <f t="shared" si="0"/>
        <v>114297</v>
      </c>
      <c r="H27" s="3"/>
      <c r="I27" s="3"/>
      <c r="J27" s="3">
        <f t="shared" si="1"/>
        <v>114297</v>
      </c>
      <c r="K27" s="3"/>
      <c r="L27" s="3"/>
      <c r="M27" s="3">
        <f t="shared" si="2"/>
        <v>114297</v>
      </c>
      <c r="N27" s="3"/>
      <c r="O27" s="3"/>
      <c r="P27" s="3">
        <f t="shared" si="3"/>
        <v>114297</v>
      </c>
      <c r="Q27" s="3"/>
      <c r="R27" s="3"/>
      <c r="S27" s="3">
        <f t="shared" si="4"/>
        <v>114297</v>
      </c>
    </row>
    <row r="28" spans="1:19" x14ac:dyDescent="0.2">
      <c r="A28" s="14" t="s">
        <v>33</v>
      </c>
      <c r="B28" s="2">
        <v>10</v>
      </c>
      <c r="C28" s="2">
        <v>601</v>
      </c>
      <c r="D28" s="2" t="s">
        <v>27</v>
      </c>
      <c r="E28" s="3">
        <v>7100</v>
      </c>
      <c r="F28" s="3"/>
      <c r="G28" s="3">
        <f t="shared" si="0"/>
        <v>7100</v>
      </c>
      <c r="H28" s="3"/>
      <c r="I28" s="3"/>
      <c r="J28" s="3">
        <f t="shared" si="1"/>
        <v>7100</v>
      </c>
      <c r="K28" s="3"/>
      <c r="L28" s="3"/>
      <c r="M28" s="3">
        <f t="shared" si="2"/>
        <v>7100</v>
      </c>
      <c r="N28" s="3"/>
      <c r="O28" s="3"/>
      <c r="P28" s="3">
        <f t="shared" si="3"/>
        <v>7100</v>
      </c>
      <c r="Q28" s="3"/>
      <c r="R28" s="3"/>
      <c r="S28" s="3">
        <f t="shared" si="4"/>
        <v>7100</v>
      </c>
    </row>
    <row r="29" spans="1:19" x14ac:dyDescent="0.2">
      <c r="A29" s="14" t="s">
        <v>34</v>
      </c>
      <c r="B29" s="2">
        <v>10</v>
      </c>
      <c r="C29" s="2">
        <v>601</v>
      </c>
      <c r="D29" s="2" t="s">
        <v>29</v>
      </c>
      <c r="E29" s="3">
        <v>1816</v>
      </c>
      <c r="F29" s="3"/>
      <c r="G29" s="3">
        <f t="shared" si="0"/>
        <v>1816</v>
      </c>
      <c r="H29" s="3"/>
      <c r="I29" s="3"/>
      <c r="J29" s="3">
        <f t="shared" si="1"/>
        <v>1816</v>
      </c>
      <c r="K29" s="3"/>
      <c r="L29" s="3"/>
      <c r="M29" s="3">
        <f t="shared" si="2"/>
        <v>1816</v>
      </c>
      <c r="N29" s="3"/>
      <c r="O29" s="3"/>
      <c r="P29" s="3">
        <f t="shared" si="3"/>
        <v>1816</v>
      </c>
      <c r="Q29" s="3"/>
      <c r="R29" s="3"/>
      <c r="S29" s="3">
        <f t="shared" si="4"/>
        <v>1816</v>
      </c>
    </row>
    <row r="30" spans="1:19" x14ac:dyDescent="0.2">
      <c r="E30" s="1">
        <v>0</v>
      </c>
      <c r="F30" s="1">
        <v>0</v>
      </c>
      <c r="G30" s="1">
        <f t="shared" si="0"/>
        <v>0</v>
      </c>
      <c r="H30" s="1">
        <v>0</v>
      </c>
      <c r="I30" s="1">
        <v>0</v>
      </c>
      <c r="J30" s="1">
        <f t="shared" si="1"/>
        <v>0</v>
      </c>
      <c r="K30" s="1">
        <v>0</v>
      </c>
      <c r="L30" s="1">
        <v>0</v>
      </c>
      <c r="M30" s="1">
        <f t="shared" si="2"/>
        <v>0</v>
      </c>
      <c r="N30" s="1">
        <v>0</v>
      </c>
      <c r="O30" s="1">
        <v>0</v>
      </c>
      <c r="P30" s="1">
        <f t="shared" si="3"/>
        <v>0</v>
      </c>
      <c r="Q30" s="1">
        <v>0</v>
      </c>
      <c r="R30" s="1">
        <v>0</v>
      </c>
      <c r="S30" s="1">
        <f t="shared" si="4"/>
        <v>0</v>
      </c>
    </row>
    <row r="31" spans="1:19" x14ac:dyDescent="0.2">
      <c r="E31" s="1">
        <v>0</v>
      </c>
      <c r="F31" s="1">
        <v>0</v>
      </c>
      <c r="G31" s="1">
        <f t="shared" si="0"/>
        <v>0</v>
      </c>
      <c r="H31" s="1">
        <v>0</v>
      </c>
      <c r="I31" s="1">
        <v>0</v>
      </c>
      <c r="J31" s="1">
        <f t="shared" si="1"/>
        <v>0</v>
      </c>
      <c r="K31" s="1">
        <v>0</v>
      </c>
      <c r="L31" s="1">
        <v>0</v>
      </c>
      <c r="M31" s="1">
        <f t="shared" si="2"/>
        <v>0</v>
      </c>
      <c r="N31" s="1">
        <v>0</v>
      </c>
      <c r="O31" s="1">
        <v>0</v>
      </c>
      <c r="P31" s="1">
        <f t="shared" si="3"/>
        <v>0</v>
      </c>
      <c r="Q31" s="1">
        <v>0</v>
      </c>
      <c r="R31" s="1">
        <v>0</v>
      </c>
      <c r="S31" s="1">
        <f t="shared" si="4"/>
        <v>0</v>
      </c>
    </row>
    <row r="32" spans="1:19" ht="17.25" x14ac:dyDescent="0.3">
      <c r="A32" s="6" t="s">
        <v>35</v>
      </c>
      <c r="E32" s="7">
        <f>E33</f>
        <v>16857730.681238022</v>
      </c>
      <c r="F32" s="7">
        <f>F33</f>
        <v>0</v>
      </c>
      <c r="G32" s="7">
        <f t="shared" si="0"/>
        <v>16857730.681238022</v>
      </c>
      <c r="H32" s="7">
        <f>H33</f>
        <v>148889</v>
      </c>
      <c r="I32" s="7">
        <f>I33</f>
        <v>223772</v>
      </c>
      <c r="J32" s="7">
        <f t="shared" si="1"/>
        <v>17230391.681238022</v>
      </c>
      <c r="K32" s="7">
        <f>K33</f>
        <v>120623</v>
      </c>
      <c r="L32" s="7">
        <f>L33</f>
        <v>164375</v>
      </c>
      <c r="M32" s="7">
        <f t="shared" si="2"/>
        <v>17515389.681238022</v>
      </c>
      <c r="N32" s="7">
        <f>N33</f>
        <v>183508</v>
      </c>
      <c r="O32" s="7">
        <f>O33</f>
        <v>50000</v>
      </c>
      <c r="P32" s="7">
        <f t="shared" si="3"/>
        <v>17748897.681238022</v>
      </c>
      <c r="Q32" s="7">
        <f>Q33</f>
        <v>-53732</v>
      </c>
      <c r="R32" s="7">
        <f>R33</f>
        <v>-148000</v>
      </c>
      <c r="S32" s="7">
        <f t="shared" si="4"/>
        <v>17547165.681238022</v>
      </c>
    </row>
    <row r="33" spans="1:19" ht="17.25" x14ac:dyDescent="0.3">
      <c r="A33" s="6" t="s">
        <v>13</v>
      </c>
      <c r="E33" s="7">
        <f>E34+E35</f>
        <v>16857730.681238022</v>
      </c>
      <c r="F33" s="7">
        <f>F34+F35</f>
        <v>0</v>
      </c>
      <c r="G33" s="7">
        <f t="shared" si="0"/>
        <v>16857730.681238022</v>
      </c>
      <c r="H33" s="7">
        <f>H34+H35</f>
        <v>148889</v>
      </c>
      <c r="I33" s="7">
        <f>I34+I35</f>
        <v>223772</v>
      </c>
      <c r="J33" s="7">
        <f t="shared" si="1"/>
        <v>17230391.681238022</v>
      </c>
      <c r="K33" s="7">
        <f>K34+K35</f>
        <v>120623</v>
      </c>
      <c r="L33" s="7">
        <f>L34+L35</f>
        <v>164375</v>
      </c>
      <c r="M33" s="7">
        <f t="shared" si="2"/>
        <v>17515389.681238022</v>
      </c>
      <c r="N33" s="7">
        <f>N34+N35</f>
        <v>183508</v>
      </c>
      <c r="O33" s="7">
        <f>O34+O35</f>
        <v>50000</v>
      </c>
      <c r="P33" s="7">
        <f t="shared" si="3"/>
        <v>17748897.681238022</v>
      </c>
      <c r="Q33" s="7">
        <f>Q34+Q35</f>
        <v>-53732</v>
      </c>
      <c r="R33" s="7">
        <f>R34+R35</f>
        <v>-148000</v>
      </c>
      <c r="S33" s="7">
        <f t="shared" si="4"/>
        <v>17547165.681238022</v>
      </c>
    </row>
    <row r="34" spans="1:19" ht="15.75" x14ac:dyDescent="0.25">
      <c r="A34" s="8" t="s">
        <v>14</v>
      </c>
      <c r="E34" s="9">
        <f>E37+E43+E59</f>
        <v>16256874.064211736</v>
      </c>
      <c r="F34" s="9">
        <f>F37+F43+F59</f>
        <v>0</v>
      </c>
      <c r="G34" s="9">
        <f t="shared" si="0"/>
        <v>16256874.064211736</v>
      </c>
      <c r="H34" s="9">
        <f>H37+H43+H59</f>
        <v>148889</v>
      </c>
      <c r="I34" s="9">
        <f>I37+I43+I59</f>
        <v>223772</v>
      </c>
      <c r="J34" s="9">
        <f t="shared" si="1"/>
        <v>16629535.064211736</v>
      </c>
      <c r="K34" s="9">
        <f>K37+K43+K59</f>
        <v>120623</v>
      </c>
      <c r="L34" s="9">
        <f>L37+L43+L59</f>
        <v>164375</v>
      </c>
      <c r="M34" s="9">
        <f t="shared" si="2"/>
        <v>16914533.064211734</v>
      </c>
      <c r="N34" s="9">
        <f>N37+N43+N59</f>
        <v>183508</v>
      </c>
      <c r="O34" s="9">
        <f>O37+O43+O59</f>
        <v>50000</v>
      </c>
      <c r="P34" s="9">
        <f t="shared" si="3"/>
        <v>17148041.064211734</v>
      </c>
      <c r="Q34" s="9">
        <f>Q37+Q43+Q59+Q50</f>
        <v>-53732</v>
      </c>
      <c r="R34" s="9">
        <f>R37+R43+R59</f>
        <v>-148000</v>
      </c>
      <c r="S34" s="9">
        <f t="shared" si="4"/>
        <v>16946309.064211734</v>
      </c>
    </row>
    <row r="35" spans="1:19" ht="15.75" x14ac:dyDescent="0.25">
      <c r="A35" s="19" t="s">
        <v>15</v>
      </c>
      <c r="E35" s="20">
        <f>E52</f>
        <v>600856.6170262848</v>
      </c>
      <c r="F35" s="20">
        <f>F52</f>
        <v>0</v>
      </c>
      <c r="G35" s="20">
        <f t="shared" si="0"/>
        <v>600856.6170262848</v>
      </c>
      <c r="H35" s="20">
        <f>H52</f>
        <v>0</v>
      </c>
      <c r="I35" s="20">
        <f>I52</f>
        <v>0</v>
      </c>
      <c r="J35" s="20">
        <f t="shared" si="1"/>
        <v>600856.6170262848</v>
      </c>
      <c r="K35" s="20">
        <f>K52</f>
        <v>0</v>
      </c>
      <c r="L35" s="20">
        <f>L52</f>
        <v>0</v>
      </c>
      <c r="M35" s="20">
        <f t="shared" si="2"/>
        <v>600856.6170262848</v>
      </c>
      <c r="N35" s="20">
        <f>N52</f>
        <v>0</v>
      </c>
      <c r="O35" s="20">
        <f>O52</f>
        <v>0</v>
      </c>
      <c r="P35" s="20">
        <f t="shared" si="3"/>
        <v>600856.6170262848</v>
      </c>
      <c r="Q35" s="20">
        <f>Q52</f>
        <v>0</v>
      </c>
      <c r="R35" s="20">
        <f>R52</f>
        <v>0</v>
      </c>
      <c r="S35" s="20">
        <f t="shared" si="4"/>
        <v>600856.6170262848</v>
      </c>
    </row>
    <row r="36" spans="1:19" x14ac:dyDescent="0.2">
      <c r="E36" s="1">
        <v>0</v>
      </c>
      <c r="F36" s="1">
        <v>0</v>
      </c>
      <c r="G36" s="1">
        <f t="shared" si="0"/>
        <v>0</v>
      </c>
      <c r="H36" s="1">
        <v>0</v>
      </c>
      <c r="I36" s="1">
        <v>0</v>
      </c>
      <c r="J36" s="1">
        <f t="shared" si="1"/>
        <v>0</v>
      </c>
      <c r="K36" s="1">
        <v>0</v>
      </c>
      <c r="L36" s="1">
        <v>0</v>
      </c>
      <c r="M36" s="1">
        <f t="shared" si="2"/>
        <v>0</v>
      </c>
      <c r="N36" s="1">
        <v>0</v>
      </c>
      <c r="O36" s="1">
        <v>0</v>
      </c>
      <c r="P36" s="1">
        <f t="shared" si="3"/>
        <v>0</v>
      </c>
      <c r="Q36" s="1">
        <v>0</v>
      </c>
      <c r="R36" s="1">
        <v>0</v>
      </c>
      <c r="S36" s="1">
        <f t="shared" si="4"/>
        <v>0</v>
      </c>
    </row>
    <row r="37" spans="1:19" s="4" customFormat="1" x14ac:dyDescent="0.2">
      <c r="A37" s="11" t="s">
        <v>16</v>
      </c>
      <c r="B37" s="12"/>
      <c r="C37" s="12"/>
      <c r="E37" s="5">
        <f>E38+E39+E40</f>
        <v>13310830.064211736</v>
      </c>
      <c r="F37" s="5">
        <f>F38+F39+F40</f>
        <v>0</v>
      </c>
      <c r="G37" s="5">
        <f t="shared" si="0"/>
        <v>13310830.064211736</v>
      </c>
      <c r="H37" s="5">
        <f>H38+H39+H40</f>
        <v>141229</v>
      </c>
      <c r="I37" s="5">
        <f>I38+I39+I40</f>
        <v>44854</v>
      </c>
      <c r="J37" s="5">
        <f t="shared" si="1"/>
        <v>13496913.064211736</v>
      </c>
      <c r="K37" s="5">
        <f>K38+K39+K40+K41</f>
        <v>-18068</v>
      </c>
      <c r="L37" s="5">
        <f>L38+L39+L40+L41</f>
        <v>164375</v>
      </c>
      <c r="M37" s="5">
        <f t="shared" si="2"/>
        <v>13643220.064211736</v>
      </c>
      <c r="N37" s="5">
        <f>N38+N39+N40+N41</f>
        <v>0</v>
      </c>
      <c r="O37" s="5">
        <f>O38+O39+O40+O41</f>
        <v>0</v>
      </c>
      <c r="P37" s="5">
        <f t="shared" si="3"/>
        <v>13643220.064211736</v>
      </c>
      <c r="Q37" s="5">
        <f>Q38+Q39+Q40+Q41</f>
        <v>0</v>
      </c>
      <c r="R37" s="5">
        <f>R38+R39+R40+R41</f>
        <v>-148000</v>
      </c>
      <c r="S37" s="5">
        <f t="shared" si="4"/>
        <v>13495220.064211736</v>
      </c>
    </row>
    <row r="38" spans="1:19" x14ac:dyDescent="0.2">
      <c r="A38" s="13" t="s">
        <v>17</v>
      </c>
      <c r="B38" s="2">
        <v>10</v>
      </c>
      <c r="C38" s="2">
        <v>50</v>
      </c>
      <c r="D38" s="2" t="s">
        <v>18</v>
      </c>
      <c r="E38" s="3">
        <v>7037917.0642117355</v>
      </c>
      <c r="F38" s="3"/>
      <c r="G38" s="3">
        <f t="shared" si="0"/>
        <v>7037917.0642117355</v>
      </c>
      <c r="H38" s="3"/>
      <c r="I38" s="3"/>
      <c r="J38" s="3">
        <f t="shared" si="1"/>
        <v>7037917.0642117355</v>
      </c>
      <c r="K38" s="3"/>
      <c r="L38" s="3"/>
      <c r="M38" s="3">
        <f t="shared" si="2"/>
        <v>7037917.0642117355</v>
      </c>
      <c r="N38" s="3"/>
      <c r="O38" s="3"/>
      <c r="P38" s="3">
        <f t="shared" si="3"/>
        <v>7037917.0642117355</v>
      </c>
      <c r="Q38" s="3"/>
      <c r="R38" s="3"/>
      <c r="S38" s="3">
        <f t="shared" si="4"/>
        <v>7037917.0642117355</v>
      </c>
    </row>
    <row r="39" spans="1:19" x14ac:dyDescent="0.2">
      <c r="A39" s="13" t="s">
        <v>19</v>
      </c>
      <c r="B39" s="2">
        <v>20</v>
      </c>
      <c r="C39" s="2">
        <v>50</v>
      </c>
      <c r="D39" s="2"/>
      <c r="E39" s="3">
        <v>2919111</v>
      </c>
      <c r="F39" s="3"/>
      <c r="G39" s="3">
        <f t="shared" si="0"/>
        <v>2919111</v>
      </c>
      <c r="H39" s="45">
        <v>141229</v>
      </c>
      <c r="I39" s="45">
        <v>44854</v>
      </c>
      <c r="J39" s="3">
        <f t="shared" si="1"/>
        <v>3105194</v>
      </c>
      <c r="K39" s="45">
        <v>-18068</v>
      </c>
      <c r="L39" s="45"/>
      <c r="M39" s="3">
        <f t="shared" si="2"/>
        <v>3087126</v>
      </c>
      <c r="N39" s="45"/>
      <c r="O39" s="45"/>
      <c r="P39" s="3">
        <f t="shared" si="3"/>
        <v>3087126</v>
      </c>
      <c r="Q39" s="45">
        <v>190000</v>
      </c>
      <c r="R39" s="45">
        <v>-148000</v>
      </c>
      <c r="S39" s="3">
        <f t="shared" si="4"/>
        <v>3129126</v>
      </c>
    </row>
    <row r="40" spans="1:19" x14ac:dyDescent="0.2">
      <c r="A40" s="42" t="s">
        <v>20</v>
      </c>
      <c r="B40" s="41">
        <v>20</v>
      </c>
      <c r="C40" s="41">
        <v>50</v>
      </c>
      <c r="D40" s="41" t="s">
        <v>21</v>
      </c>
      <c r="E40" s="3">
        <v>3353802</v>
      </c>
      <c r="F40" s="3"/>
      <c r="G40" s="3">
        <f t="shared" si="0"/>
        <v>3353802</v>
      </c>
      <c r="H40" s="3"/>
      <c r="I40" s="3"/>
      <c r="J40" s="3">
        <f t="shared" si="1"/>
        <v>3353802</v>
      </c>
      <c r="K40" s="3"/>
      <c r="L40" s="3"/>
      <c r="M40" s="3">
        <f t="shared" si="2"/>
        <v>3353802</v>
      </c>
      <c r="N40" s="3"/>
      <c r="O40" s="3"/>
      <c r="P40" s="3">
        <f t="shared" si="3"/>
        <v>3353802</v>
      </c>
      <c r="Q40" s="3">
        <v>-190000</v>
      </c>
      <c r="R40" s="3"/>
      <c r="S40" s="3">
        <f t="shared" si="4"/>
        <v>3163802</v>
      </c>
    </row>
    <row r="41" spans="1:19" x14ac:dyDescent="0.2">
      <c r="A41" s="42" t="s">
        <v>60</v>
      </c>
      <c r="B41" s="41">
        <v>20</v>
      </c>
      <c r="C41" s="41">
        <v>50</v>
      </c>
      <c r="D41" s="41" t="s">
        <v>61</v>
      </c>
      <c r="E41" s="3"/>
      <c r="F41" s="3"/>
      <c r="G41" s="3"/>
      <c r="H41" s="3"/>
      <c r="I41" s="3"/>
      <c r="J41" s="3"/>
      <c r="K41" s="3"/>
      <c r="L41" s="3">
        <v>164375</v>
      </c>
      <c r="M41" s="3">
        <f t="shared" si="2"/>
        <v>164375</v>
      </c>
      <c r="N41" s="3"/>
      <c r="O41" s="3"/>
      <c r="P41" s="3">
        <f t="shared" si="3"/>
        <v>164375</v>
      </c>
      <c r="Q41" s="3"/>
      <c r="R41" s="3"/>
      <c r="S41" s="3">
        <f t="shared" si="4"/>
        <v>164375</v>
      </c>
    </row>
    <row r="42" spans="1:19" x14ac:dyDescent="0.2">
      <c r="A42" s="16"/>
      <c r="D42" s="2"/>
      <c r="E42" s="3">
        <v>0</v>
      </c>
      <c r="F42" s="3">
        <v>0</v>
      </c>
      <c r="G42" s="3">
        <f t="shared" si="0"/>
        <v>0</v>
      </c>
      <c r="H42" s="3">
        <v>0</v>
      </c>
      <c r="I42" s="3">
        <v>0</v>
      </c>
      <c r="J42" s="3">
        <f t="shared" si="1"/>
        <v>0</v>
      </c>
      <c r="K42" s="3">
        <v>0</v>
      </c>
      <c r="L42" s="3">
        <v>0</v>
      </c>
      <c r="M42" s="3">
        <f t="shared" si="2"/>
        <v>0</v>
      </c>
      <c r="N42" s="3">
        <v>0</v>
      </c>
      <c r="O42" s="3">
        <v>0</v>
      </c>
      <c r="P42" s="3">
        <f t="shared" si="3"/>
        <v>0</v>
      </c>
      <c r="Q42" s="3">
        <v>0</v>
      </c>
      <c r="R42" s="3">
        <v>0</v>
      </c>
      <c r="S42" s="3">
        <f t="shared" si="4"/>
        <v>0</v>
      </c>
    </row>
    <row r="43" spans="1:19" s="4" customFormat="1" x14ac:dyDescent="0.2">
      <c r="A43" s="11" t="s">
        <v>22</v>
      </c>
      <c r="B43" s="12"/>
      <c r="C43" s="12"/>
      <c r="E43" s="5">
        <f>E44+E45+E46+E47+E48</f>
        <v>2937944</v>
      </c>
      <c r="F43" s="5">
        <f>F44+F45+F46+F47+F48</f>
        <v>0</v>
      </c>
      <c r="G43" s="5">
        <f t="shared" si="0"/>
        <v>2937944</v>
      </c>
      <c r="H43" s="5">
        <f>H44+H45+H46+H47+H48</f>
        <v>7660</v>
      </c>
      <c r="I43" s="5">
        <f>I44+I45+I46+I47+I48</f>
        <v>178918</v>
      </c>
      <c r="J43" s="5">
        <f t="shared" si="1"/>
        <v>3124522</v>
      </c>
      <c r="K43" s="5">
        <f>K44+K45+K46+K47+K48</f>
        <v>138691</v>
      </c>
      <c r="L43" s="5">
        <f>L44+L45+L46+L47+L48</f>
        <v>0</v>
      </c>
      <c r="M43" s="5">
        <f t="shared" si="2"/>
        <v>3263213</v>
      </c>
      <c r="N43" s="5">
        <f>N44+N45+N46+N47+N48</f>
        <v>183508</v>
      </c>
      <c r="O43" s="5">
        <f>O44+O45+O46+O47+O48</f>
        <v>50000</v>
      </c>
      <c r="P43" s="5">
        <f t="shared" si="3"/>
        <v>3496721</v>
      </c>
      <c r="Q43" s="5">
        <f>Q44+Q45+Q46+Q47+Q48</f>
        <v>-53872</v>
      </c>
      <c r="R43" s="5">
        <f>R44+R45+R46+R47+R48</f>
        <v>0</v>
      </c>
      <c r="S43" s="5">
        <f t="shared" si="4"/>
        <v>3442849</v>
      </c>
    </row>
    <row r="44" spans="1:19" x14ac:dyDescent="0.2">
      <c r="A44" s="13" t="s">
        <v>23</v>
      </c>
      <c r="B44" s="2">
        <v>20</v>
      </c>
      <c r="C44" s="2">
        <v>55</v>
      </c>
      <c r="D44" s="2"/>
      <c r="E44" s="3">
        <v>243794</v>
      </c>
      <c r="F44" s="3"/>
      <c r="G44" s="3">
        <f t="shared" si="0"/>
        <v>243794</v>
      </c>
      <c r="H44" s="45">
        <v>7660</v>
      </c>
      <c r="I44" s="45">
        <v>178918</v>
      </c>
      <c r="J44" s="3">
        <f t="shared" si="1"/>
        <v>430372</v>
      </c>
      <c r="K44" s="45">
        <v>38691</v>
      </c>
      <c r="L44" s="45"/>
      <c r="M44" s="3">
        <f t="shared" si="2"/>
        <v>469063</v>
      </c>
      <c r="N44" s="45">
        <v>183508</v>
      </c>
      <c r="O44" s="45">
        <v>50000</v>
      </c>
      <c r="P44" s="3">
        <f t="shared" si="3"/>
        <v>702571</v>
      </c>
      <c r="Q44" s="45">
        <v>-53872</v>
      </c>
      <c r="R44" s="45"/>
      <c r="S44" s="3">
        <f t="shared" si="4"/>
        <v>648699</v>
      </c>
    </row>
    <row r="45" spans="1:19" x14ac:dyDescent="0.2">
      <c r="A45" s="13" t="s">
        <v>24</v>
      </c>
      <c r="B45" s="2">
        <v>20</v>
      </c>
      <c r="C45" s="2">
        <v>55</v>
      </c>
      <c r="D45" s="2" t="s">
        <v>25</v>
      </c>
      <c r="E45" s="3">
        <v>1743344</v>
      </c>
      <c r="F45" s="3"/>
      <c r="G45" s="3">
        <f t="shared" si="0"/>
        <v>1743344</v>
      </c>
      <c r="H45" s="3"/>
      <c r="I45" s="3"/>
      <c r="J45" s="3">
        <f t="shared" si="1"/>
        <v>1743344</v>
      </c>
      <c r="K45" s="3">
        <v>100000</v>
      </c>
      <c r="L45" s="3"/>
      <c r="M45" s="3">
        <f t="shared" si="2"/>
        <v>1843344</v>
      </c>
      <c r="N45" s="3"/>
      <c r="O45" s="3"/>
      <c r="P45" s="3">
        <f t="shared" si="3"/>
        <v>1843344</v>
      </c>
      <c r="Q45" s="3"/>
      <c r="R45" s="3"/>
      <c r="S45" s="3">
        <f t="shared" si="4"/>
        <v>1843344</v>
      </c>
    </row>
    <row r="46" spans="1:19" x14ac:dyDescent="0.2">
      <c r="A46" s="13" t="s">
        <v>36</v>
      </c>
      <c r="B46" s="2">
        <v>10</v>
      </c>
      <c r="C46" s="2">
        <v>55</v>
      </c>
      <c r="D46" s="2" t="s">
        <v>37</v>
      </c>
      <c r="E46" s="3">
        <v>5000</v>
      </c>
      <c r="F46" s="3"/>
      <c r="G46" s="3">
        <f t="shared" si="0"/>
        <v>5000</v>
      </c>
      <c r="H46" s="3"/>
      <c r="I46" s="3"/>
      <c r="J46" s="3">
        <f t="shared" si="1"/>
        <v>5000</v>
      </c>
      <c r="K46" s="3"/>
      <c r="L46" s="3"/>
      <c r="M46" s="3">
        <f t="shared" si="2"/>
        <v>5000</v>
      </c>
      <c r="N46" s="3"/>
      <c r="O46" s="3"/>
      <c r="P46" s="3">
        <f t="shared" si="3"/>
        <v>5000</v>
      </c>
      <c r="Q46" s="3"/>
      <c r="R46" s="3"/>
      <c r="S46" s="3">
        <f t="shared" si="4"/>
        <v>5000</v>
      </c>
    </row>
    <row r="47" spans="1:19" x14ac:dyDescent="0.2">
      <c r="A47" s="13" t="s">
        <v>26</v>
      </c>
      <c r="B47" s="2">
        <v>10</v>
      </c>
      <c r="C47" s="2">
        <v>5</v>
      </c>
      <c r="D47" s="2" t="s">
        <v>27</v>
      </c>
      <c r="E47" s="3">
        <v>870000</v>
      </c>
      <c r="F47" s="3"/>
      <c r="G47" s="3">
        <f t="shared" si="0"/>
        <v>870000</v>
      </c>
      <c r="H47" s="3"/>
      <c r="I47" s="3"/>
      <c r="J47" s="3">
        <f t="shared" si="1"/>
        <v>870000</v>
      </c>
      <c r="K47" s="3"/>
      <c r="L47" s="3"/>
      <c r="M47" s="3">
        <f t="shared" si="2"/>
        <v>870000</v>
      </c>
      <c r="N47" s="3"/>
      <c r="O47" s="3"/>
      <c r="P47" s="3">
        <f t="shared" si="3"/>
        <v>870000</v>
      </c>
      <c r="Q47" s="3"/>
      <c r="R47" s="3"/>
      <c r="S47" s="3">
        <f t="shared" si="4"/>
        <v>870000</v>
      </c>
    </row>
    <row r="48" spans="1:19" x14ac:dyDescent="0.2">
      <c r="A48" s="13" t="s">
        <v>28</v>
      </c>
      <c r="B48" s="2">
        <v>10</v>
      </c>
      <c r="C48" s="2">
        <v>55</v>
      </c>
      <c r="D48" s="2" t="s">
        <v>29</v>
      </c>
      <c r="E48" s="3">
        <v>75806</v>
      </c>
      <c r="F48" s="3"/>
      <c r="G48" s="3">
        <f t="shared" si="0"/>
        <v>75806</v>
      </c>
      <c r="H48" s="3"/>
      <c r="I48" s="3"/>
      <c r="J48" s="3">
        <f t="shared" si="1"/>
        <v>75806</v>
      </c>
      <c r="K48" s="3"/>
      <c r="L48" s="3"/>
      <c r="M48" s="3">
        <f t="shared" si="2"/>
        <v>75806</v>
      </c>
      <c r="N48" s="3"/>
      <c r="O48" s="3"/>
      <c r="P48" s="3">
        <f t="shared" si="3"/>
        <v>75806</v>
      </c>
      <c r="Q48" s="3"/>
      <c r="R48" s="3"/>
      <c r="S48" s="3">
        <f t="shared" si="4"/>
        <v>75806</v>
      </c>
    </row>
    <row r="49" spans="1:19" x14ac:dyDescent="0.2">
      <c r="E49" s="3">
        <v>0</v>
      </c>
      <c r="F49" s="3">
        <v>0</v>
      </c>
      <c r="G49" s="3">
        <f t="shared" si="0"/>
        <v>0</v>
      </c>
      <c r="H49" s="3">
        <v>0</v>
      </c>
      <c r="I49" s="3">
        <v>0</v>
      </c>
      <c r="J49" s="3">
        <f t="shared" si="1"/>
        <v>0</v>
      </c>
      <c r="K49" s="3">
        <v>0</v>
      </c>
      <c r="L49" s="3">
        <v>0</v>
      </c>
      <c r="M49" s="3">
        <f t="shared" si="2"/>
        <v>0</v>
      </c>
      <c r="N49" s="3">
        <v>0</v>
      </c>
      <c r="O49" s="3">
        <v>0</v>
      </c>
      <c r="P49" s="3">
        <f t="shared" si="3"/>
        <v>0</v>
      </c>
      <c r="Q49" s="3">
        <v>0</v>
      </c>
      <c r="R49" s="3">
        <v>0</v>
      </c>
      <c r="S49" s="3">
        <f t="shared" si="4"/>
        <v>0</v>
      </c>
    </row>
    <row r="50" spans="1:19" x14ac:dyDescent="0.2">
      <c r="A50" s="46" t="s">
        <v>65</v>
      </c>
      <c r="B50" s="41">
        <v>20</v>
      </c>
      <c r="C50" s="41">
        <v>60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5">
        <v>140</v>
      </c>
      <c r="R50" s="3"/>
      <c r="S50" s="5">
        <f t="shared" si="4"/>
        <v>140</v>
      </c>
    </row>
    <row r="51" spans="1:19" x14ac:dyDescent="0.2"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>
        <f t="shared" si="4"/>
        <v>0</v>
      </c>
    </row>
    <row r="52" spans="1:19" s="4" customFormat="1" x14ac:dyDescent="0.2">
      <c r="A52" s="11" t="s">
        <v>30</v>
      </c>
      <c r="B52" s="12"/>
      <c r="C52" s="12"/>
      <c r="E52" s="5">
        <f>E53+E54+E55+E56+E57</f>
        <v>600856.6170262848</v>
      </c>
      <c r="F52" s="5">
        <f>F53+F54+F55+F56+F57</f>
        <v>0</v>
      </c>
      <c r="G52" s="5">
        <f t="shared" si="0"/>
        <v>600856.6170262848</v>
      </c>
      <c r="H52" s="5">
        <f>H53+H54+H55+H56+H57</f>
        <v>0</v>
      </c>
      <c r="I52" s="5">
        <f>I53+I54+I55+I56+I57</f>
        <v>0</v>
      </c>
      <c r="J52" s="5">
        <f t="shared" si="1"/>
        <v>600856.6170262848</v>
      </c>
      <c r="K52" s="5">
        <f>K53+K54+K55+K56+K57</f>
        <v>0</v>
      </c>
      <c r="L52" s="5">
        <f>L53+L54+L55+L56+L57</f>
        <v>0</v>
      </c>
      <c r="M52" s="5">
        <f t="shared" si="2"/>
        <v>600856.6170262848</v>
      </c>
      <c r="N52" s="5">
        <f>N53+N54+N55+N56+N57</f>
        <v>0</v>
      </c>
      <c r="O52" s="5">
        <f>O53+O54+O55+O56+O57</f>
        <v>0</v>
      </c>
      <c r="P52" s="5">
        <f t="shared" si="3"/>
        <v>600856.6170262848</v>
      </c>
      <c r="Q52" s="5">
        <f>Q53+Q54+Q55+Q56+Q57</f>
        <v>0</v>
      </c>
      <c r="R52" s="5">
        <f>R53+R54+R55+R56+R57</f>
        <v>0</v>
      </c>
      <c r="S52" s="5">
        <f t="shared" si="4"/>
        <v>600856.6170262848</v>
      </c>
    </row>
    <row r="53" spans="1:19" x14ac:dyDescent="0.2">
      <c r="A53" s="14" t="s">
        <v>31</v>
      </c>
      <c r="B53" s="2">
        <v>10</v>
      </c>
      <c r="C53" s="2">
        <v>601</v>
      </c>
      <c r="D53" s="2"/>
      <c r="E53" s="3">
        <v>52823.617026284854</v>
      </c>
      <c r="F53" s="3"/>
      <c r="G53" s="3">
        <f t="shared" si="0"/>
        <v>52823.617026284854</v>
      </c>
      <c r="H53" s="3"/>
      <c r="I53" s="3"/>
      <c r="J53" s="3">
        <f t="shared" si="1"/>
        <v>52823.617026284854</v>
      </c>
      <c r="K53" s="3"/>
      <c r="L53" s="3"/>
      <c r="M53" s="3">
        <f t="shared" si="2"/>
        <v>52823.617026284854</v>
      </c>
      <c r="N53" s="3"/>
      <c r="O53" s="3"/>
      <c r="P53" s="3">
        <f t="shared" si="3"/>
        <v>52823.617026284854</v>
      </c>
      <c r="Q53" s="3"/>
      <c r="R53" s="3"/>
      <c r="S53" s="3">
        <f t="shared" si="4"/>
        <v>52823.617026284854</v>
      </c>
    </row>
    <row r="54" spans="1:19" x14ac:dyDescent="0.2">
      <c r="A54" s="14" t="s">
        <v>32</v>
      </c>
      <c r="B54" s="2">
        <v>10</v>
      </c>
      <c r="C54" s="2">
        <v>601</v>
      </c>
      <c r="D54" s="2" t="s">
        <v>25</v>
      </c>
      <c r="E54" s="3">
        <v>377451</v>
      </c>
      <c r="F54" s="3"/>
      <c r="G54" s="3">
        <f t="shared" si="0"/>
        <v>377451</v>
      </c>
      <c r="H54" s="3"/>
      <c r="I54" s="3"/>
      <c r="J54" s="3">
        <f t="shared" si="1"/>
        <v>377451</v>
      </c>
      <c r="K54" s="3"/>
      <c r="L54" s="3"/>
      <c r="M54" s="3">
        <f t="shared" si="2"/>
        <v>377451</v>
      </c>
      <c r="N54" s="3"/>
      <c r="O54" s="3"/>
      <c r="P54" s="3">
        <f t="shared" si="3"/>
        <v>377451</v>
      </c>
      <c r="Q54" s="3"/>
      <c r="R54" s="3"/>
      <c r="S54" s="3">
        <f t="shared" si="4"/>
        <v>377451</v>
      </c>
    </row>
    <row r="55" spans="1:19" x14ac:dyDescent="0.2">
      <c r="A55" s="14" t="s">
        <v>38</v>
      </c>
      <c r="B55" s="2">
        <v>10</v>
      </c>
      <c r="C55" s="2">
        <v>601</v>
      </c>
      <c r="D55" s="2" t="s">
        <v>37</v>
      </c>
      <c r="E55" s="3">
        <v>150</v>
      </c>
      <c r="F55" s="3"/>
      <c r="G55" s="3">
        <f t="shared" si="0"/>
        <v>150</v>
      </c>
      <c r="H55" s="3"/>
      <c r="I55" s="3"/>
      <c r="J55" s="3">
        <f t="shared" si="1"/>
        <v>150</v>
      </c>
      <c r="K55" s="3"/>
      <c r="L55" s="3"/>
      <c r="M55" s="3">
        <f t="shared" si="2"/>
        <v>150</v>
      </c>
      <c r="N55" s="3"/>
      <c r="O55" s="3"/>
      <c r="P55" s="3">
        <f t="shared" si="3"/>
        <v>150</v>
      </c>
      <c r="Q55" s="3"/>
      <c r="R55" s="3"/>
      <c r="S55" s="3">
        <f t="shared" si="4"/>
        <v>150</v>
      </c>
    </row>
    <row r="56" spans="1:19" x14ac:dyDescent="0.2">
      <c r="A56" s="14" t="s">
        <v>33</v>
      </c>
      <c r="B56" s="2">
        <v>10</v>
      </c>
      <c r="C56" s="2">
        <v>601</v>
      </c>
      <c r="D56" s="2" t="s">
        <v>27</v>
      </c>
      <c r="E56" s="3">
        <v>153755</v>
      </c>
      <c r="F56" s="3"/>
      <c r="G56" s="3">
        <f t="shared" si="0"/>
        <v>153755</v>
      </c>
      <c r="H56" s="3"/>
      <c r="I56" s="3"/>
      <c r="J56" s="3">
        <f t="shared" si="1"/>
        <v>153755</v>
      </c>
      <c r="K56" s="3"/>
      <c r="L56" s="3"/>
      <c r="M56" s="3">
        <f t="shared" si="2"/>
        <v>153755</v>
      </c>
      <c r="N56" s="3"/>
      <c r="O56" s="3"/>
      <c r="P56" s="3">
        <f t="shared" si="3"/>
        <v>153755</v>
      </c>
      <c r="Q56" s="3"/>
      <c r="R56" s="3"/>
      <c r="S56" s="3">
        <f t="shared" si="4"/>
        <v>153755</v>
      </c>
    </row>
    <row r="57" spans="1:19" x14ac:dyDescent="0.2">
      <c r="A57" s="14" t="s">
        <v>34</v>
      </c>
      <c r="B57" s="2">
        <v>10</v>
      </c>
      <c r="C57" s="2">
        <v>601</v>
      </c>
      <c r="D57" s="2" t="s">
        <v>29</v>
      </c>
      <c r="E57" s="3">
        <v>16677</v>
      </c>
      <c r="F57" s="3"/>
      <c r="G57" s="3">
        <f t="shared" si="0"/>
        <v>16677</v>
      </c>
      <c r="H57" s="3"/>
      <c r="I57" s="3"/>
      <c r="J57" s="3">
        <f t="shared" si="1"/>
        <v>16677</v>
      </c>
      <c r="K57" s="3"/>
      <c r="L57" s="3"/>
      <c r="M57" s="3">
        <f t="shared" si="2"/>
        <v>16677</v>
      </c>
      <c r="N57" s="3"/>
      <c r="O57" s="3"/>
      <c r="P57" s="3">
        <f t="shared" si="3"/>
        <v>16677</v>
      </c>
      <c r="Q57" s="3"/>
      <c r="R57" s="3"/>
      <c r="S57" s="3">
        <f t="shared" si="4"/>
        <v>16677</v>
      </c>
    </row>
    <row r="58" spans="1:19" x14ac:dyDescent="0.2">
      <c r="A58" s="14"/>
      <c r="D58" s="2"/>
      <c r="E58" s="3"/>
      <c r="F58" s="3"/>
      <c r="G58" s="3">
        <f t="shared" si="0"/>
        <v>0</v>
      </c>
      <c r="H58" s="3"/>
      <c r="I58" s="3"/>
      <c r="J58" s="3">
        <f t="shared" si="1"/>
        <v>0</v>
      </c>
      <c r="K58" s="3"/>
      <c r="L58" s="3"/>
      <c r="M58" s="3">
        <f t="shared" si="2"/>
        <v>0</v>
      </c>
      <c r="N58" s="3"/>
      <c r="O58" s="3"/>
      <c r="P58" s="3">
        <f t="shared" si="3"/>
        <v>0</v>
      </c>
      <c r="Q58" s="3"/>
      <c r="R58" s="3"/>
      <c r="S58" s="3">
        <f t="shared" si="4"/>
        <v>0</v>
      </c>
    </row>
    <row r="59" spans="1:19" s="4" customFormat="1" x14ac:dyDescent="0.2">
      <c r="A59" s="11" t="s">
        <v>39</v>
      </c>
      <c r="B59" s="2">
        <v>60</v>
      </c>
      <c r="C59" s="2">
        <v>61</v>
      </c>
      <c r="D59" s="10"/>
      <c r="E59" s="5">
        <v>8100</v>
      </c>
      <c r="F59" s="5"/>
      <c r="G59" s="5">
        <f t="shared" si="0"/>
        <v>8100</v>
      </c>
      <c r="H59" s="5"/>
      <c r="I59" s="5"/>
      <c r="J59" s="5">
        <f t="shared" si="1"/>
        <v>8100</v>
      </c>
      <c r="K59" s="5"/>
      <c r="L59" s="5"/>
      <c r="M59" s="5">
        <f t="shared" si="2"/>
        <v>8100</v>
      </c>
      <c r="N59" s="5"/>
      <c r="O59" s="5"/>
      <c r="P59" s="5">
        <f t="shared" si="3"/>
        <v>8100</v>
      </c>
      <c r="Q59" s="5"/>
      <c r="R59" s="5"/>
      <c r="S59" s="5">
        <f t="shared" si="4"/>
        <v>8100</v>
      </c>
    </row>
    <row r="60" spans="1:19" x14ac:dyDescent="0.2">
      <c r="A60" s="13"/>
      <c r="D60" s="2"/>
      <c r="E60" s="1">
        <v>0</v>
      </c>
      <c r="F60" s="1">
        <v>0</v>
      </c>
      <c r="G60" s="1">
        <f t="shared" si="0"/>
        <v>0</v>
      </c>
      <c r="H60" s="1">
        <v>0</v>
      </c>
      <c r="I60" s="1">
        <v>0</v>
      </c>
      <c r="J60" s="1">
        <f t="shared" si="1"/>
        <v>0</v>
      </c>
      <c r="K60" s="1">
        <v>0</v>
      </c>
      <c r="L60" s="1">
        <v>0</v>
      </c>
      <c r="M60" s="1">
        <f t="shared" si="2"/>
        <v>0</v>
      </c>
      <c r="N60" s="1">
        <v>0</v>
      </c>
      <c r="O60" s="1">
        <v>0</v>
      </c>
      <c r="P60" s="1">
        <f t="shared" si="3"/>
        <v>0</v>
      </c>
      <c r="Q60" s="1">
        <v>0</v>
      </c>
      <c r="R60" s="1">
        <v>0</v>
      </c>
      <c r="S60" s="1">
        <f t="shared" si="4"/>
        <v>0</v>
      </c>
    </row>
    <row r="61" spans="1:19" x14ac:dyDescent="0.2">
      <c r="E61" s="1">
        <v>0</v>
      </c>
      <c r="F61" s="1">
        <v>0</v>
      </c>
      <c r="G61" s="1">
        <f t="shared" si="0"/>
        <v>0</v>
      </c>
      <c r="H61" s="1">
        <v>0</v>
      </c>
      <c r="I61" s="1">
        <v>0</v>
      </c>
      <c r="J61" s="1">
        <f t="shared" si="1"/>
        <v>0</v>
      </c>
      <c r="K61" s="1">
        <v>0</v>
      </c>
      <c r="L61" s="1">
        <v>0</v>
      </c>
      <c r="M61" s="1">
        <f t="shared" si="2"/>
        <v>0</v>
      </c>
      <c r="N61" s="1">
        <v>0</v>
      </c>
      <c r="O61" s="1">
        <v>0</v>
      </c>
      <c r="P61" s="1">
        <f t="shared" si="3"/>
        <v>0</v>
      </c>
      <c r="Q61" s="1">
        <v>0</v>
      </c>
      <c r="R61" s="1">
        <v>0</v>
      </c>
      <c r="S61" s="1">
        <f t="shared" si="4"/>
        <v>0</v>
      </c>
    </row>
    <row r="62" spans="1:19" ht="17.25" x14ac:dyDescent="0.3">
      <c r="A62" s="6" t="s">
        <v>40</v>
      </c>
      <c r="E62" s="7">
        <f>E63</f>
        <v>2801485.8369077696</v>
      </c>
      <c r="F62" s="7">
        <f>F63</f>
        <v>0</v>
      </c>
      <c r="G62" s="7">
        <f t="shared" si="0"/>
        <v>2801485.8369077696</v>
      </c>
      <c r="H62" s="7">
        <f>H63</f>
        <v>0</v>
      </c>
      <c r="I62" s="7">
        <f>I63</f>
        <v>22995</v>
      </c>
      <c r="J62" s="7">
        <f t="shared" si="1"/>
        <v>2824480.8369077696</v>
      </c>
      <c r="K62" s="7">
        <f>K63</f>
        <v>5000</v>
      </c>
      <c r="L62" s="7">
        <f>L63</f>
        <v>27805</v>
      </c>
      <c r="M62" s="7">
        <f t="shared" si="2"/>
        <v>2857285.8369077696</v>
      </c>
      <c r="N62" s="7">
        <f>N63</f>
        <v>0</v>
      </c>
      <c r="O62" s="7">
        <f>O63</f>
        <v>0</v>
      </c>
      <c r="P62" s="7">
        <f t="shared" si="3"/>
        <v>2857285.8369077696</v>
      </c>
      <c r="Q62" s="7">
        <f>Q63</f>
        <v>0</v>
      </c>
      <c r="R62" s="7">
        <f>R63</f>
        <v>-8000</v>
      </c>
      <c r="S62" s="7">
        <f t="shared" si="4"/>
        <v>2849285.8369077696</v>
      </c>
    </row>
    <row r="63" spans="1:19" ht="17.25" x14ac:dyDescent="0.3">
      <c r="A63" s="6" t="s">
        <v>13</v>
      </c>
      <c r="E63" s="7">
        <f>E64+E65</f>
        <v>2801485.8369077696</v>
      </c>
      <c r="F63" s="7">
        <f>F64+F65</f>
        <v>0</v>
      </c>
      <c r="G63" s="7">
        <f t="shared" si="0"/>
        <v>2801485.8369077696</v>
      </c>
      <c r="H63" s="7">
        <f>H64+H65</f>
        <v>0</v>
      </c>
      <c r="I63" s="7">
        <f>I64+I65</f>
        <v>22995</v>
      </c>
      <c r="J63" s="7">
        <f t="shared" si="1"/>
        <v>2824480.8369077696</v>
      </c>
      <c r="K63" s="7">
        <f>K64+K65</f>
        <v>5000</v>
      </c>
      <c r="L63" s="7">
        <f>L64+L65</f>
        <v>27805</v>
      </c>
      <c r="M63" s="7">
        <f t="shared" si="2"/>
        <v>2857285.8369077696</v>
      </c>
      <c r="N63" s="7">
        <f>N64+N65</f>
        <v>0</v>
      </c>
      <c r="O63" s="7">
        <f>O64+O65</f>
        <v>0</v>
      </c>
      <c r="P63" s="7">
        <f t="shared" si="3"/>
        <v>2857285.8369077696</v>
      </c>
      <c r="Q63" s="7">
        <f>Q64+Q65</f>
        <v>0</v>
      </c>
      <c r="R63" s="7">
        <f>R64+R65</f>
        <v>-8000</v>
      </c>
      <c r="S63" s="7">
        <f t="shared" si="4"/>
        <v>2849285.8369077696</v>
      </c>
    </row>
    <row r="64" spans="1:19" ht="15.75" x14ac:dyDescent="0.25">
      <c r="A64" s="8" t="s">
        <v>14</v>
      </c>
      <c r="E64" s="9">
        <f>E67+E73</f>
        <v>2770911.0327770812</v>
      </c>
      <c r="F64" s="9">
        <f>F67+F73</f>
        <v>0</v>
      </c>
      <c r="G64" s="9">
        <f t="shared" si="0"/>
        <v>2770911.0327770812</v>
      </c>
      <c r="H64" s="9">
        <f>H67+H73</f>
        <v>0</v>
      </c>
      <c r="I64" s="9">
        <f>I67+I73</f>
        <v>22995</v>
      </c>
      <c r="J64" s="9">
        <f t="shared" si="1"/>
        <v>2793906.0327770812</v>
      </c>
      <c r="K64" s="9">
        <f>K67+K73</f>
        <v>5000</v>
      </c>
      <c r="L64" s="9">
        <f>L67+L73</f>
        <v>27805</v>
      </c>
      <c r="M64" s="9">
        <f t="shared" si="2"/>
        <v>2826711.0327770812</v>
      </c>
      <c r="N64" s="9">
        <f>N67+N73</f>
        <v>0</v>
      </c>
      <c r="O64" s="9">
        <f>O67+O73</f>
        <v>0</v>
      </c>
      <c r="P64" s="9">
        <f t="shared" si="3"/>
        <v>2826711.0327770812</v>
      </c>
      <c r="Q64" s="9">
        <f>Q67+Q73</f>
        <v>0</v>
      </c>
      <c r="R64" s="9">
        <f>R67+R73</f>
        <v>-8000</v>
      </c>
      <c r="S64" s="9">
        <f t="shared" si="4"/>
        <v>2818711.0327770812</v>
      </c>
    </row>
    <row r="65" spans="1:19" ht="15.75" x14ac:dyDescent="0.25">
      <c r="A65" s="19" t="s">
        <v>15</v>
      </c>
      <c r="E65" s="20">
        <f>E79</f>
        <v>30574.804130688175</v>
      </c>
      <c r="F65" s="20">
        <f>F79</f>
        <v>0</v>
      </c>
      <c r="G65" s="20">
        <f t="shared" si="0"/>
        <v>30574.804130688175</v>
      </c>
      <c r="H65" s="20">
        <f>H79</f>
        <v>0</v>
      </c>
      <c r="I65" s="20">
        <f>I79</f>
        <v>0</v>
      </c>
      <c r="J65" s="20">
        <f t="shared" si="1"/>
        <v>30574.804130688175</v>
      </c>
      <c r="K65" s="20">
        <f>K79</f>
        <v>0</v>
      </c>
      <c r="L65" s="20">
        <f>L79</f>
        <v>0</v>
      </c>
      <c r="M65" s="20">
        <f t="shared" si="2"/>
        <v>30574.804130688175</v>
      </c>
      <c r="N65" s="20">
        <f>N79</f>
        <v>0</v>
      </c>
      <c r="O65" s="20">
        <f>O79</f>
        <v>0</v>
      </c>
      <c r="P65" s="20">
        <f t="shared" si="3"/>
        <v>30574.804130688175</v>
      </c>
      <c r="Q65" s="20">
        <f>Q79</f>
        <v>0</v>
      </c>
      <c r="R65" s="20">
        <f>R79</f>
        <v>0</v>
      </c>
      <c r="S65" s="20">
        <f t="shared" si="4"/>
        <v>30574.804130688175</v>
      </c>
    </row>
    <row r="66" spans="1:19" x14ac:dyDescent="0.2">
      <c r="E66" s="1">
        <v>0</v>
      </c>
      <c r="F66" s="1">
        <v>0</v>
      </c>
      <c r="G66" s="1">
        <f t="shared" si="0"/>
        <v>0</v>
      </c>
      <c r="H66" s="1">
        <v>0</v>
      </c>
      <c r="I66" s="1">
        <v>0</v>
      </c>
      <c r="J66" s="1">
        <f t="shared" si="1"/>
        <v>0</v>
      </c>
      <c r="K66" s="1">
        <v>0</v>
      </c>
      <c r="L66" s="1">
        <v>0</v>
      </c>
      <c r="M66" s="1">
        <f t="shared" si="2"/>
        <v>0</v>
      </c>
      <c r="N66" s="1">
        <v>0</v>
      </c>
      <c r="O66" s="1">
        <v>0</v>
      </c>
      <c r="P66" s="1">
        <f t="shared" si="3"/>
        <v>0</v>
      </c>
      <c r="Q66" s="1">
        <v>0</v>
      </c>
      <c r="R66" s="1">
        <v>0</v>
      </c>
      <c r="S66" s="1">
        <f t="shared" si="4"/>
        <v>0</v>
      </c>
    </row>
    <row r="67" spans="1:19" s="4" customFormat="1" x14ac:dyDescent="0.2">
      <c r="A67" s="11" t="s">
        <v>16</v>
      </c>
      <c r="B67" s="12"/>
      <c r="C67" s="12"/>
      <c r="E67" s="5">
        <f>E68+E69+E70</f>
        <v>2635365.0327770812</v>
      </c>
      <c r="F67" s="5">
        <f>F68+F69+F70</f>
        <v>0</v>
      </c>
      <c r="G67" s="5">
        <f t="shared" si="0"/>
        <v>2635365.0327770812</v>
      </c>
      <c r="H67" s="5">
        <f>H68+H69+H70</f>
        <v>0</v>
      </c>
      <c r="I67" s="5">
        <f>I68+I69+I70</f>
        <v>11374</v>
      </c>
      <c r="J67" s="5">
        <f t="shared" si="1"/>
        <v>2646739.0327770812</v>
      </c>
      <c r="K67" s="5">
        <f>K68+K69+K70+K71</f>
        <v>0</v>
      </c>
      <c r="L67" s="5">
        <f>L68+L69+L70+L71</f>
        <v>27805</v>
      </c>
      <c r="M67" s="5">
        <f t="shared" si="2"/>
        <v>2674544.0327770812</v>
      </c>
      <c r="N67" s="5">
        <f>N68+N69+N70+N71</f>
        <v>0</v>
      </c>
      <c r="O67" s="5">
        <f>O68+O69+O70+O71</f>
        <v>0</v>
      </c>
      <c r="P67" s="5">
        <f t="shared" si="3"/>
        <v>2674544.0327770812</v>
      </c>
      <c r="Q67" s="5">
        <f>Q68+Q69+Q70+Q71</f>
        <v>20000</v>
      </c>
      <c r="R67" s="5">
        <f>R68+R69+R70+R71</f>
        <v>-8000</v>
      </c>
      <c r="S67" s="5">
        <f t="shared" si="4"/>
        <v>2686544.0327770812</v>
      </c>
    </row>
    <row r="68" spans="1:19" x14ac:dyDescent="0.2">
      <c r="A68" s="13" t="s">
        <v>17</v>
      </c>
      <c r="B68" s="2">
        <v>10</v>
      </c>
      <c r="C68" s="2">
        <v>50</v>
      </c>
      <c r="D68" s="2" t="s">
        <v>18</v>
      </c>
      <c r="E68" s="3">
        <v>1574270.9222578881</v>
      </c>
      <c r="F68" s="3"/>
      <c r="G68" s="3">
        <f t="shared" si="0"/>
        <v>1574270.9222578881</v>
      </c>
      <c r="H68" s="3"/>
      <c r="I68" s="3"/>
      <c r="J68" s="3">
        <f t="shared" si="1"/>
        <v>1574270.9222578881</v>
      </c>
      <c r="K68" s="3"/>
      <c r="L68" s="3"/>
      <c r="M68" s="3">
        <f t="shared" si="2"/>
        <v>1574270.9222578881</v>
      </c>
      <c r="N68" s="3"/>
      <c r="O68" s="3"/>
      <c r="P68" s="3">
        <f t="shared" si="3"/>
        <v>1574270.9222578881</v>
      </c>
      <c r="Q68" s="3"/>
      <c r="R68" s="3"/>
      <c r="S68" s="3">
        <f t="shared" si="4"/>
        <v>1574270.9222578881</v>
      </c>
    </row>
    <row r="69" spans="1:19" x14ac:dyDescent="0.2">
      <c r="A69" s="13" t="s">
        <v>19</v>
      </c>
      <c r="B69" s="2">
        <v>20</v>
      </c>
      <c r="C69" s="2">
        <v>50</v>
      </c>
      <c r="D69" s="2"/>
      <c r="E69" s="3">
        <v>269224</v>
      </c>
      <c r="F69" s="3"/>
      <c r="G69" s="3">
        <f t="shared" si="0"/>
        <v>269224</v>
      </c>
      <c r="H69" s="3"/>
      <c r="I69" s="45">
        <v>11374</v>
      </c>
      <c r="J69" s="3">
        <f t="shared" si="1"/>
        <v>280598</v>
      </c>
      <c r="K69" s="3"/>
      <c r="L69" s="3"/>
      <c r="M69" s="3">
        <f t="shared" si="2"/>
        <v>280598</v>
      </c>
      <c r="N69" s="3"/>
      <c r="O69" s="3">
        <v>84000</v>
      </c>
      <c r="P69" s="3">
        <f t="shared" si="3"/>
        <v>364598</v>
      </c>
      <c r="Q69" s="3">
        <v>20000</v>
      </c>
      <c r="R69" s="3">
        <v>-8000</v>
      </c>
      <c r="S69" s="3">
        <f t="shared" si="4"/>
        <v>376598</v>
      </c>
    </row>
    <row r="70" spans="1:19" x14ac:dyDescent="0.2">
      <c r="A70" s="42" t="s">
        <v>20</v>
      </c>
      <c r="B70" s="41">
        <v>20</v>
      </c>
      <c r="C70" s="41">
        <v>50</v>
      </c>
      <c r="D70" s="41" t="s">
        <v>21</v>
      </c>
      <c r="E70" s="3">
        <v>791870.11051919335</v>
      </c>
      <c r="F70" s="3"/>
      <c r="G70" s="3">
        <f t="shared" si="0"/>
        <v>791870.11051919335</v>
      </c>
      <c r="H70" s="3"/>
      <c r="I70" s="3"/>
      <c r="J70" s="3">
        <f t="shared" si="1"/>
        <v>791870.11051919335</v>
      </c>
      <c r="K70" s="3"/>
      <c r="L70" s="3"/>
      <c r="M70" s="3">
        <f t="shared" si="2"/>
        <v>791870.11051919335</v>
      </c>
      <c r="N70" s="3"/>
      <c r="O70" s="3">
        <v>-84000</v>
      </c>
      <c r="P70" s="3">
        <f t="shared" si="3"/>
        <v>707870.11051919335</v>
      </c>
      <c r="Q70" s="3"/>
      <c r="R70" s="3"/>
      <c r="S70" s="3">
        <f t="shared" si="4"/>
        <v>707870.11051919335</v>
      </c>
    </row>
    <row r="71" spans="1:19" x14ac:dyDescent="0.2">
      <c r="A71" s="42" t="s">
        <v>60</v>
      </c>
      <c r="B71" s="41">
        <v>20</v>
      </c>
      <c r="C71" s="41">
        <v>50</v>
      </c>
      <c r="D71" s="41" t="s">
        <v>61</v>
      </c>
      <c r="E71" s="3"/>
      <c r="F71" s="3"/>
      <c r="G71" s="3"/>
      <c r="H71" s="3"/>
      <c r="I71" s="3"/>
      <c r="J71" s="3"/>
      <c r="K71" s="3"/>
      <c r="L71" s="3">
        <v>27805</v>
      </c>
      <c r="M71" s="3">
        <f t="shared" si="2"/>
        <v>27805</v>
      </c>
      <c r="N71" s="3"/>
      <c r="O71" s="3"/>
      <c r="P71" s="3">
        <f t="shared" si="3"/>
        <v>27805</v>
      </c>
      <c r="Q71" s="3"/>
      <c r="R71" s="3"/>
      <c r="S71" s="3">
        <f t="shared" si="4"/>
        <v>27805</v>
      </c>
    </row>
    <row r="72" spans="1:19" x14ac:dyDescent="0.2">
      <c r="A72" s="17"/>
      <c r="D72" s="2"/>
      <c r="E72" s="3">
        <v>0</v>
      </c>
      <c r="F72" s="3">
        <v>0</v>
      </c>
      <c r="G72" s="3">
        <f t="shared" si="0"/>
        <v>0</v>
      </c>
      <c r="H72" s="3">
        <v>0</v>
      </c>
      <c r="I72" s="3">
        <v>0</v>
      </c>
      <c r="J72" s="3">
        <f t="shared" si="1"/>
        <v>0</v>
      </c>
      <c r="K72" s="3">
        <v>0</v>
      </c>
      <c r="L72" s="3">
        <v>0</v>
      </c>
      <c r="M72" s="3">
        <f t="shared" si="2"/>
        <v>0</v>
      </c>
      <c r="N72" s="3">
        <v>0</v>
      </c>
      <c r="O72" s="3">
        <v>0</v>
      </c>
      <c r="P72" s="3">
        <f t="shared" si="3"/>
        <v>0</v>
      </c>
      <c r="Q72" s="3">
        <v>0</v>
      </c>
      <c r="R72" s="3">
        <v>0</v>
      </c>
      <c r="S72" s="3">
        <f t="shared" si="4"/>
        <v>0</v>
      </c>
    </row>
    <row r="73" spans="1:19" s="4" customFormat="1" x14ac:dyDescent="0.2">
      <c r="A73" s="11" t="s">
        <v>22</v>
      </c>
      <c r="B73" s="12"/>
      <c r="C73" s="12"/>
      <c r="E73" s="5">
        <f>E74+E75+E76+E77</f>
        <v>135546</v>
      </c>
      <c r="F73" s="5">
        <f>F74+F75+F76+F77</f>
        <v>0</v>
      </c>
      <c r="G73" s="5">
        <f t="shared" si="0"/>
        <v>135546</v>
      </c>
      <c r="H73" s="5">
        <f>H74+H75+H76+H77</f>
        <v>0</v>
      </c>
      <c r="I73" s="5">
        <f>I74+I75+I76+I77</f>
        <v>11621</v>
      </c>
      <c r="J73" s="5">
        <f t="shared" si="1"/>
        <v>147167</v>
      </c>
      <c r="K73" s="5">
        <f>K74+K75+K76+K77</f>
        <v>5000</v>
      </c>
      <c r="L73" s="5">
        <f>L74+L75+L76+L77</f>
        <v>0</v>
      </c>
      <c r="M73" s="5">
        <f t="shared" si="2"/>
        <v>152167</v>
      </c>
      <c r="N73" s="5">
        <f>N74+N75+N76+N77</f>
        <v>0</v>
      </c>
      <c r="O73" s="5">
        <f>O74+O75+O76+O77</f>
        <v>0</v>
      </c>
      <c r="P73" s="5">
        <f t="shared" ref="P73:P138" si="5">M73+N73+O73</f>
        <v>152167</v>
      </c>
      <c r="Q73" s="5">
        <f>Q74+Q75+Q76+Q77</f>
        <v>-20000</v>
      </c>
      <c r="R73" s="5">
        <f>R74+R75+R76+R77</f>
        <v>0</v>
      </c>
      <c r="S73" s="5">
        <f t="shared" ref="S73:S138" si="6">P73+Q73+R73</f>
        <v>132167</v>
      </c>
    </row>
    <row r="74" spans="1:19" x14ac:dyDescent="0.2">
      <c r="A74" s="13" t="s">
        <v>23</v>
      </c>
      <c r="B74" s="2">
        <v>20</v>
      </c>
      <c r="C74" s="2">
        <v>55</v>
      </c>
      <c r="D74" s="2"/>
      <c r="E74" s="3">
        <v>21204</v>
      </c>
      <c r="F74" s="3"/>
      <c r="G74" s="3">
        <f t="shared" si="0"/>
        <v>21204</v>
      </c>
      <c r="H74" s="3"/>
      <c r="I74" s="45">
        <v>11621</v>
      </c>
      <c r="J74" s="3">
        <f t="shared" si="1"/>
        <v>32825</v>
      </c>
      <c r="K74" s="3">
        <v>45162</v>
      </c>
      <c r="L74" s="3"/>
      <c r="M74" s="3">
        <f t="shared" si="2"/>
        <v>77987</v>
      </c>
      <c r="N74" s="3"/>
      <c r="O74" s="3"/>
      <c r="P74" s="3">
        <f t="shared" si="5"/>
        <v>77987</v>
      </c>
      <c r="Q74" s="3">
        <v>-20000</v>
      </c>
      <c r="R74" s="3"/>
      <c r="S74" s="3">
        <f t="shared" si="6"/>
        <v>57987</v>
      </c>
    </row>
    <row r="75" spans="1:19" x14ac:dyDescent="0.2">
      <c r="A75" s="13" t="s">
        <v>24</v>
      </c>
      <c r="B75" s="2">
        <v>20</v>
      </c>
      <c r="C75" s="2">
        <v>55</v>
      </c>
      <c r="D75" s="2" t="s">
        <v>25</v>
      </c>
      <c r="E75" s="3">
        <v>63623</v>
      </c>
      <c r="F75" s="3"/>
      <c r="G75" s="3">
        <f t="shared" si="0"/>
        <v>63623</v>
      </c>
      <c r="H75" s="3"/>
      <c r="I75" s="3"/>
      <c r="J75" s="3">
        <f t="shared" si="1"/>
        <v>63623</v>
      </c>
      <c r="K75" s="3">
        <v>-40162</v>
      </c>
      <c r="L75" s="3"/>
      <c r="M75" s="3">
        <f t="shared" si="2"/>
        <v>23461</v>
      </c>
      <c r="N75" s="3"/>
      <c r="O75" s="3"/>
      <c r="P75" s="3">
        <f t="shared" si="5"/>
        <v>23461</v>
      </c>
      <c r="Q75" s="3"/>
      <c r="R75" s="3"/>
      <c r="S75" s="3">
        <f t="shared" si="6"/>
        <v>23461</v>
      </c>
    </row>
    <row r="76" spans="1:19" x14ac:dyDescent="0.2">
      <c r="A76" s="13" t="s">
        <v>26</v>
      </c>
      <c r="B76" s="2">
        <v>10</v>
      </c>
      <c r="C76" s="2">
        <v>5</v>
      </c>
      <c r="D76" s="2" t="s">
        <v>27</v>
      </c>
      <c r="E76" s="3">
        <v>45000</v>
      </c>
      <c r="F76" s="3"/>
      <c r="G76" s="3">
        <f t="shared" ref="G76:G143" si="7">E76+F76</f>
        <v>45000</v>
      </c>
      <c r="H76" s="3"/>
      <c r="I76" s="3"/>
      <c r="J76" s="3">
        <f t="shared" ref="J76:J143" si="8">G76+H76+I76</f>
        <v>45000</v>
      </c>
      <c r="K76" s="3"/>
      <c r="L76" s="3"/>
      <c r="M76" s="3">
        <f t="shared" ref="M76:M143" si="9">J76+K76+L76</f>
        <v>45000</v>
      </c>
      <c r="N76" s="3"/>
      <c r="O76" s="3"/>
      <c r="P76" s="3">
        <f t="shared" si="5"/>
        <v>45000</v>
      </c>
      <c r="Q76" s="3"/>
      <c r="R76" s="3"/>
      <c r="S76" s="3">
        <f t="shared" si="6"/>
        <v>45000</v>
      </c>
    </row>
    <row r="77" spans="1:19" x14ac:dyDescent="0.2">
      <c r="A77" s="13" t="s">
        <v>28</v>
      </c>
      <c r="B77" s="2">
        <v>10</v>
      </c>
      <c r="C77" s="2">
        <v>55</v>
      </c>
      <c r="D77" s="2" t="s">
        <v>29</v>
      </c>
      <c r="E77" s="3">
        <v>5719</v>
      </c>
      <c r="F77" s="3"/>
      <c r="G77" s="3">
        <f t="shared" si="7"/>
        <v>5719</v>
      </c>
      <c r="H77" s="3"/>
      <c r="I77" s="3"/>
      <c r="J77" s="3">
        <f t="shared" si="8"/>
        <v>5719</v>
      </c>
      <c r="K77" s="3"/>
      <c r="L77" s="3"/>
      <c r="M77" s="3">
        <f t="shared" si="9"/>
        <v>5719</v>
      </c>
      <c r="N77" s="3"/>
      <c r="O77" s="3"/>
      <c r="P77" s="3">
        <f t="shared" si="5"/>
        <v>5719</v>
      </c>
      <c r="Q77" s="3"/>
      <c r="R77" s="3"/>
      <c r="S77" s="3">
        <f t="shared" si="6"/>
        <v>5719</v>
      </c>
    </row>
    <row r="78" spans="1:19" x14ac:dyDescent="0.2">
      <c r="E78" s="3">
        <v>0</v>
      </c>
      <c r="F78" s="3">
        <v>0</v>
      </c>
      <c r="G78" s="3">
        <f t="shared" si="7"/>
        <v>0</v>
      </c>
      <c r="H78" s="3">
        <v>0</v>
      </c>
      <c r="I78" s="3">
        <v>0</v>
      </c>
      <c r="J78" s="3">
        <f t="shared" si="8"/>
        <v>0</v>
      </c>
      <c r="K78" s="3">
        <v>0</v>
      </c>
      <c r="L78" s="3">
        <v>0</v>
      </c>
      <c r="M78" s="3">
        <f t="shared" si="9"/>
        <v>0</v>
      </c>
      <c r="N78" s="3">
        <v>0</v>
      </c>
      <c r="O78" s="3">
        <v>0</v>
      </c>
      <c r="P78" s="3">
        <f t="shared" si="5"/>
        <v>0</v>
      </c>
      <c r="Q78" s="3">
        <v>0</v>
      </c>
      <c r="R78" s="3">
        <v>0</v>
      </c>
      <c r="S78" s="3">
        <f t="shared" si="6"/>
        <v>0</v>
      </c>
    </row>
    <row r="79" spans="1:19" s="4" customFormat="1" x14ac:dyDescent="0.2">
      <c r="A79" s="11" t="s">
        <v>30</v>
      </c>
      <c r="B79" s="12"/>
      <c r="C79" s="12"/>
      <c r="E79" s="5">
        <f>E80+E81+E82+E83</f>
        <v>30574.804130688175</v>
      </c>
      <c r="F79" s="5">
        <f>F80+F81+F82+F83</f>
        <v>0</v>
      </c>
      <c r="G79" s="5">
        <f t="shared" si="7"/>
        <v>30574.804130688175</v>
      </c>
      <c r="H79" s="5">
        <f>H80+H81+H82+H83</f>
        <v>0</v>
      </c>
      <c r="I79" s="5">
        <f>I80+I81+I82+I83</f>
        <v>0</v>
      </c>
      <c r="J79" s="5">
        <f t="shared" si="8"/>
        <v>30574.804130688175</v>
      </c>
      <c r="K79" s="5">
        <f>K80+K81+K82+K83</f>
        <v>0</v>
      </c>
      <c r="L79" s="5">
        <f>L80+L81+L82+L83</f>
        <v>0</v>
      </c>
      <c r="M79" s="5">
        <f t="shared" si="9"/>
        <v>30574.804130688175</v>
      </c>
      <c r="N79" s="5">
        <f>N80+N81+N82+N83</f>
        <v>0</v>
      </c>
      <c r="O79" s="5">
        <f>O80+O81+O82+O83</f>
        <v>0</v>
      </c>
      <c r="P79" s="5">
        <f t="shared" si="5"/>
        <v>30574.804130688175</v>
      </c>
      <c r="Q79" s="5">
        <f>Q80+Q81+Q82+Q83</f>
        <v>0</v>
      </c>
      <c r="R79" s="5">
        <f>R80+R81+R82+R83</f>
        <v>0</v>
      </c>
      <c r="S79" s="5">
        <f t="shared" si="6"/>
        <v>30574.804130688175</v>
      </c>
    </row>
    <row r="80" spans="1:19" x14ac:dyDescent="0.2">
      <c r="A80" s="14" t="s">
        <v>31</v>
      </c>
      <c r="B80" s="2">
        <v>10</v>
      </c>
      <c r="C80" s="2">
        <v>601</v>
      </c>
      <c r="D80" s="2"/>
      <c r="E80" s="3">
        <v>7419.8041306881742</v>
      </c>
      <c r="F80" s="3"/>
      <c r="G80" s="3">
        <f t="shared" si="7"/>
        <v>7419.8041306881742</v>
      </c>
      <c r="H80" s="3"/>
      <c r="I80" s="3"/>
      <c r="J80" s="3">
        <f t="shared" si="8"/>
        <v>7419.8041306881742</v>
      </c>
      <c r="K80" s="3"/>
      <c r="L80" s="3"/>
      <c r="M80" s="3">
        <f t="shared" si="9"/>
        <v>7419.8041306881742</v>
      </c>
      <c r="N80" s="3"/>
      <c r="O80" s="3"/>
      <c r="P80" s="3">
        <f t="shared" si="5"/>
        <v>7419.8041306881742</v>
      </c>
      <c r="Q80" s="3"/>
      <c r="R80" s="3"/>
      <c r="S80" s="3">
        <f t="shared" si="6"/>
        <v>7419.8041306881742</v>
      </c>
    </row>
    <row r="81" spans="1:19" x14ac:dyDescent="0.2">
      <c r="A81" s="14" t="s">
        <v>32</v>
      </c>
      <c r="B81" s="2">
        <v>10</v>
      </c>
      <c r="C81" s="2">
        <v>601</v>
      </c>
      <c r="D81" s="2" t="s">
        <v>25</v>
      </c>
      <c r="E81" s="3">
        <v>13997</v>
      </c>
      <c r="F81" s="3"/>
      <c r="G81" s="3">
        <f t="shared" si="7"/>
        <v>13997</v>
      </c>
      <c r="H81" s="3"/>
      <c r="I81" s="3"/>
      <c r="J81" s="3">
        <f t="shared" si="8"/>
        <v>13997</v>
      </c>
      <c r="K81" s="3"/>
      <c r="L81" s="3"/>
      <c r="M81" s="3">
        <f t="shared" si="9"/>
        <v>13997</v>
      </c>
      <c r="N81" s="3"/>
      <c r="O81" s="3"/>
      <c r="P81" s="3">
        <f t="shared" si="5"/>
        <v>13997</v>
      </c>
      <c r="Q81" s="3"/>
      <c r="R81" s="3"/>
      <c r="S81" s="3">
        <f t="shared" si="6"/>
        <v>13997</v>
      </c>
    </row>
    <row r="82" spans="1:19" x14ac:dyDescent="0.2">
      <c r="A82" s="14" t="s">
        <v>33</v>
      </c>
      <c r="B82" s="2">
        <v>10</v>
      </c>
      <c r="C82" s="2">
        <v>601</v>
      </c>
      <c r="D82" s="2" t="s">
        <v>27</v>
      </c>
      <c r="E82" s="3">
        <v>7900</v>
      </c>
      <c r="F82" s="3"/>
      <c r="G82" s="3">
        <f t="shared" si="7"/>
        <v>7900</v>
      </c>
      <c r="H82" s="3"/>
      <c r="I82" s="3"/>
      <c r="J82" s="3">
        <f t="shared" si="8"/>
        <v>7900</v>
      </c>
      <c r="K82" s="3"/>
      <c r="L82" s="3"/>
      <c r="M82" s="3">
        <f t="shared" si="9"/>
        <v>7900</v>
      </c>
      <c r="N82" s="3"/>
      <c r="O82" s="3"/>
      <c r="P82" s="3">
        <f t="shared" si="5"/>
        <v>7900</v>
      </c>
      <c r="Q82" s="3"/>
      <c r="R82" s="3"/>
      <c r="S82" s="3">
        <f t="shared" si="6"/>
        <v>7900</v>
      </c>
    </row>
    <row r="83" spans="1:19" x14ac:dyDescent="0.2">
      <c r="A83" s="14" t="s">
        <v>34</v>
      </c>
      <c r="B83" s="2">
        <v>10</v>
      </c>
      <c r="C83" s="2">
        <v>601</v>
      </c>
      <c r="D83" s="2" t="s">
        <v>29</v>
      </c>
      <c r="E83" s="3">
        <v>1258</v>
      </c>
      <c r="F83" s="3"/>
      <c r="G83" s="3">
        <f t="shared" si="7"/>
        <v>1258</v>
      </c>
      <c r="H83" s="3"/>
      <c r="I83" s="3"/>
      <c r="J83" s="3">
        <f t="shared" si="8"/>
        <v>1258</v>
      </c>
      <c r="K83" s="3"/>
      <c r="L83" s="3"/>
      <c r="M83" s="3">
        <f t="shared" si="9"/>
        <v>1258</v>
      </c>
      <c r="N83" s="3"/>
      <c r="O83" s="3"/>
      <c r="P83" s="3">
        <f t="shared" si="5"/>
        <v>1258</v>
      </c>
      <c r="Q83" s="3"/>
      <c r="R83" s="3"/>
      <c r="S83" s="3">
        <f t="shared" si="6"/>
        <v>1258</v>
      </c>
    </row>
    <row r="84" spans="1:19" x14ac:dyDescent="0.2">
      <c r="A84" s="14"/>
      <c r="B84" s="15"/>
      <c r="C84" s="15"/>
      <c r="D84" s="15"/>
      <c r="E84" s="1">
        <v>0</v>
      </c>
      <c r="F84" s="1">
        <v>0</v>
      </c>
      <c r="G84" s="1">
        <f t="shared" si="7"/>
        <v>0</v>
      </c>
      <c r="H84" s="1">
        <v>0</v>
      </c>
      <c r="I84" s="1">
        <v>0</v>
      </c>
      <c r="J84" s="1">
        <f t="shared" si="8"/>
        <v>0</v>
      </c>
      <c r="K84" s="1">
        <v>0</v>
      </c>
      <c r="L84" s="1">
        <v>0</v>
      </c>
      <c r="M84" s="1">
        <f t="shared" si="9"/>
        <v>0</v>
      </c>
      <c r="N84" s="1">
        <v>0</v>
      </c>
      <c r="O84" s="1">
        <v>0</v>
      </c>
      <c r="P84" s="1">
        <f t="shared" si="5"/>
        <v>0</v>
      </c>
      <c r="Q84" s="1">
        <v>0</v>
      </c>
      <c r="R84" s="1">
        <v>0</v>
      </c>
      <c r="S84" s="1">
        <f t="shared" si="6"/>
        <v>0</v>
      </c>
    </row>
    <row r="85" spans="1:19" x14ac:dyDescent="0.2">
      <c r="A85" s="14"/>
      <c r="B85" s="15"/>
      <c r="C85" s="15"/>
      <c r="D85" s="15"/>
      <c r="E85" s="1">
        <v>0</v>
      </c>
      <c r="F85" s="1">
        <v>0</v>
      </c>
      <c r="G85" s="1">
        <f t="shared" si="7"/>
        <v>0</v>
      </c>
      <c r="H85" s="1">
        <v>0</v>
      </c>
      <c r="I85" s="1">
        <v>0</v>
      </c>
      <c r="J85" s="1">
        <f t="shared" si="8"/>
        <v>0</v>
      </c>
      <c r="K85" s="1">
        <v>0</v>
      </c>
      <c r="L85" s="1">
        <v>0</v>
      </c>
      <c r="M85" s="1">
        <f t="shared" si="9"/>
        <v>0</v>
      </c>
      <c r="N85" s="1">
        <v>0</v>
      </c>
      <c r="O85" s="1">
        <v>0</v>
      </c>
      <c r="P85" s="1">
        <f t="shared" si="5"/>
        <v>0</v>
      </c>
      <c r="Q85" s="1">
        <v>0</v>
      </c>
      <c r="R85" s="1">
        <v>0</v>
      </c>
      <c r="S85" s="1">
        <f t="shared" si="6"/>
        <v>0</v>
      </c>
    </row>
    <row r="86" spans="1:19" ht="17.25" x14ac:dyDescent="0.3">
      <c r="A86" s="6" t="s">
        <v>41</v>
      </c>
      <c r="B86" s="15"/>
      <c r="C86" s="15"/>
      <c r="D86" s="15"/>
      <c r="E86" s="7">
        <f>E87</f>
        <v>7685965.2754982961</v>
      </c>
      <c r="F86" s="7">
        <f>F87</f>
        <v>0</v>
      </c>
      <c r="G86" s="7">
        <f t="shared" si="7"/>
        <v>7685965.2754982961</v>
      </c>
      <c r="H86" s="7">
        <f>H87</f>
        <v>-29071</v>
      </c>
      <c r="I86" s="7">
        <f>I87</f>
        <v>68987</v>
      </c>
      <c r="J86" s="7">
        <f t="shared" si="8"/>
        <v>7725881.2754982961</v>
      </c>
      <c r="K86" s="7">
        <f>K87</f>
        <v>-84019</v>
      </c>
      <c r="L86" s="7">
        <f>L87</f>
        <v>91389</v>
      </c>
      <c r="M86" s="7">
        <f t="shared" si="9"/>
        <v>7733251.2754982961</v>
      </c>
      <c r="N86" s="7">
        <f>N87</f>
        <v>0</v>
      </c>
      <c r="O86" s="7">
        <f>O87</f>
        <v>45800</v>
      </c>
      <c r="P86" s="7">
        <f t="shared" si="5"/>
        <v>7779051.2754982961</v>
      </c>
      <c r="Q86" s="7">
        <f>Q87</f>
        <v>0</v>
      </c>
      <c r="R86" s="7">
        <f>R87</f>
        <v>-80000</v>
      </c>
      <c r="S86" s="7">
        <f t="shared" si="6"/>
        <v>7699051.2754982961</v>
      </c>
    </row>
    <row r="87" spans="1:19" ht="17.25" x14ac:dyDescent="0.3">
      <c r="A87" s="6" t="s">
        <v>13</v>
      </c>
      <c r="B87" s="15"/>
      <c r="C87" s="15"/>
      <c r="D87" s="15"/>
      <c r="E87" s="7">
        <f>E88+E89</f>
        <v>7685965.2754982961</v>
      </c>
      <c r="F87" s="7">
        <f>F88+F89</f>
        <v>0</v>
      </c>
      <c r="G87" s="7">
        <f t="shared" si="7"/>
        <v>7685965.2754982961</v>
      </c>
      <c r="H87" s="7">
        <f>H88+H89</f>
        <v>-29071</v>
      </c>
      <c r="I87" s="7">
        <f>I88+I89</f>
        <v>68987</v>
      </c>
      <c r="J87" s="7">
        <f t="shared" si="8"/>
        <v>7725881.2754982961</v>
      </c>
      <c r="K87" s="7">
        <f>K88+K89</f>
        <v>-84019</v>
      </c>
      <c r="L87" s="7">
        <f>L88+L89</f>
        <v>91389</v>
      </c>
      <c r="M87" s="7">
        <f t="shared" si="9"/>
        <v>7733251.2754982961</v>
      </c>
      <c r="N87" s="7">
        <f>N88+N89</f>
        <v>0</v>
      </c>
      <c r="O87" s="7">
        <f>O88+O89</f>
        <v>45800</v>
      </c>
      <c r="P87" s="7">
        <f t="shared" si="5"/>
        <v>7779051.2754982961</v>
      </c>
      <c r="Q87" s="7">
        <f>Q88+Q89</f>
        <v>0</v>
      </c>
      <c r="R87" s="7">
        <f>R88+R89</f>
        <v>-80000</v>
      </c>
      <c r="S87" s="7">
        <f t="shared" si="6"/>
        <v>7699051.2754982961</v>
      </c>
    </row>
    <row r="88" spans="1:19" ht="15.75" x14ac:dyDescent="0.25">
      <c r="A88" s="8" t="s">
        <v>14</v>
      </c>
      <c r="B88" s="15"/>
      <c r="C88" s="15"/>
      <c r="D88" s="15"/>
      <c r="E88" s="9">
        <f>E91+E98+E112</f>
        <v>7405706.4657504875</v>
      </c>
      <c r="F88" s="9">
        <f>F91+F98+F112</f>
        <v>0</v>
      </c>
      <c r="G88" s="9">
        <f t="shared" si="7"/>
        <v>7405706.4657504875</v>
      </c>
      <c r="H88" s="9">
        <f>H91+H98+H112</f>
        <v>-29071</v>
      </c>
      <c r="I88" s="9">
        <f>I91+I98+I112</f>
        <v>68987</v>
      </c>
      <c r="J88" s="9">
        <f t="shared" si="8"/>
        <v>7445622.4657504875</v>
      </c>
      <c r="K88" s="9">
        <f>K91+K98+K112</f>
        <v>-84019</v>
      </c>
      <c r="L88" s="9">
        <f>L91+L98+L112</f>
        <v>91389</v>
      </c>
      <c r="M88" s="9">
        <f t="shared" si="9"/>
        <v>7452992.4657504875</v>
      </c>
      <c r="N88" s="9">
        <f>N91+N98+N112</f>
        <v>0</v>
      </c>
      <c r="O88" s="9">
        <f>O91+O98+O112</f>
        <v>45800</v>
      </c>
      <c r="P88" s="9">
        <f t="shared" si="5"/>
        <v>7498792.4657504875</v>
      </c>
      <c r="Q88" s="9">
        <f>Q91+Q98+Q112+Q104</f>
        <v>0</v>
      </c>
      <c r="R88" s="9">
        <f>R91+R98+R112</f>
        <v>-80000</v>
      </c>
      <c r="S88" s="9">
        <f t="shared" si="6"/>
        <v>7418792.4657504875</v>
      </c>
    </row>
    <row r="89" spans="1:19" ht="15.75" x14ac:dyDescent="0.25">
      <c r="A89" s="19" t="s">
        <v>15</v>
      </c>
      <c r="B89" s="15"/>
      <c r="C89" s="15"/>
      <c r="D89" s="15"/>
      <c r="E89" s="20">
        <f>E106</f>
        <v>280258.80974780826</v>
      </c>
      <c r="F89" s="20">
        <f>F106</f>
        <v>0</v>
      </c>
      <c r="G89" s="20">
        <f t="shared" si="7"/>
        <v>280258.80974780826</v>
      </c>
      <c r="H89" s="20">
        <f>H106</f>
        <v>0</v>
      </c>
      <c r="I89" s="20">
        <f>I106</f>
        <v>0</v>
      </c>
      <c r="J89" s="20">
        <f t="shared" si="8"/>
        <v>280258.80974780826</v>
      </c>
      <c r="K89" s="20">
        <f>K106</f>
        <v>0</v>
      </c>
      <c r="L89" s="20">
        <f>L106</f>
        <v>0</v>
      </c>
      <c r="M89" s="20">
        <f t="shared" si="9"/>
        <v>280258.80974780826</v>
      </c>
      <c r="N89" s="20">
        <f>N106</f>
        <v>0</v>
      </c>
      <c r="O89" s="20">
        <f>O106</f>
        <v>0</v>
      </c>
      <c r="P89" s="20">
        <f t="shared" si="5"/>
        <v>280258.80974780826</v>
      </c>
      <c r="Q89" s="20">
        <f>Q106</f>
        <v>0</v>
      </c>
      <c r="R89" s="20">
        <f>R106</f>
        <v>0</v>
      </c>
      <c r="S89" s="20">
        <f t="shared" si="6"/>
        <v>280258.80974780826</v>
      </c>
    </row>
    <row r="90" spans="1:19" x14ac:dyDescent="0.2">
      <c r="A90" s="14"/>
      <c r="B90" s="15"/>
      <c r="C90" s="15"/>
      <c r="D90" s="15"/>
      <c r="E90" s="1">
        <v>0</v>
      </c>
      <c r="F90" s="1">
        <v>0</v>
      </c>
      <c r="G90" s="1">
        <f t="shared" si="7"/>
        <v>0</v>
      </c>
      <c r="H90" s="1">
        <v>0</v>
      </c>
      <c r="I90" s="1">
        <v>0</v>
      </c>
      <c r="J90" s="1">
        <f t="shared" si="8"/>
        <v>0</v>
      </c>
      <c r="K90" s="1">
        <v>0</v>
      </c>
      <c r="L90" s="1">
        <v>0</v>
      </c>
      <c r="M90" s="1">
        <f t="shared" si="9"/>
        <v>0</v>
      </c>
      <c r="N90" s="1">
        <v>0</v>
      </c>
      <c r="O90" s="1">
        <v>0</v>
      </c>
      <c r="P90" s="1">
        <f t="shared" si="5"/>
        <v>0</v>
      </c>
      <c r="Q90" s="1">
        <v>0</v>
      </c>
      <c r="R90" s="1">
        <v>0</v>
      </c>
      <c r="S90" s="1">
        <f t="shared" si="6"/>
        <v>0</v>
      </c>
    </row>
    <row r="91" spans="1:19" s="4" customFormat="1" x14ac:dyDescent="0.2">
      <c r="A91" s="11" t="s">
        <v>16</v>
      </c>
      <c r="B91" s="12"/>
      <c r="C91" s="12"/>
      <c r="E91" s="5">
        <f>E92+E93+E94+E95</f>
        <v>6080517.4657504875</v>
      </c>
      <c r="F91" s="5">
        <f>F92+F93+F94+F95</f>
        <v>0</v>
      </c>
      <c r="G91" s="5">
        <f t="shared" si="7"/>
        <v>6080517.4657504875</v>
      </c>
      <c r="H91" s="5">
        <f>H92+H93+H94+H95</f>
        <v>-28901</v>
      </c>
      <c r="I91" s="5">
        <f>I92+I93+I94+I95</f>
        <v>28635</v>
      </c>
      <c r="J91" s="5">
        <f t="shared" si="8"/>
        <v>6080251.4657504875</v>
      </c>
      <c r="K91" s="5">
        <f>K92+K93+K94+K95+K96</f>
        <v>0</v>
      </c>
      <c r="L91" s="5">
        <f>L92+L93+L94+L95+L96</f>
        <v>91389</v>
      </c>
      <c r="M91" s="5">
        <f t="shared" si="9"/>
        <v>6171640.4657504875</v>
      </c>
      <c r="N91" s="5">
        <f>N92+N93+N94+N95+N96</f>
        <v>0</v>
      </c>
      <c r="O91" s="5">
        <f>O92+O93+O94+O95+O96</f>
        <v>0</v>
      </c>
      <c r="P91" s="5">
        <f t="shared" si="5"/>
        <v>6171640.4657504875</v>
      </c>
      <c r="Q91" s="5">
        <f>Q92+Q93+Q94+Q95+Q96</f>
        <v>0</v>
      </c>
      <c r="R91" s="5">
        <f>R92+R93+R94+R95+R96</f>
        <v>-80000</v>
      </c>
      <c r="S91" s="5">
        <f t="shared" si="6"/>
        <v>6091640.4657504875</v>
      </c>
    </row>
    <row r="92" spans="1:19" x14ac:dyDescent="0.2">
      <c r="A92" s="13" t="s">
        <v>17</v>
      </c>
      <c r="B92" s="2">
        <v>10</v>
      </c>
      <c r="C92" s="2">
        <v>50</v>
      </c>
      <c r="D92" s="2" t="s">
        <v>18</v>
      </c>
      <c r="E92" s="3">
        <v>2592916.8131306395</v>
      </c>
      <c r="F92" s="3"/>
      <c r="G92" s="3">
        <f t="shared" si="7"/>
        <v>2592916.8131306395</v>
      </c>
      <c r="H92" s="3"/>
      <c r="I92" s="3"/>
      <c r="J92" s="3">
        <f t="shared" si="8"/>
        <v>2592916.8131306395</v>
      </c>
      <c r="K92" s="3"/>
      <c r="L92" s="3"/>
      <c r="M92" s="3">
        <f t="shared" si="9"/>
        <v>2592916.8131306395</v>
      </c>
      <c r="N92" s="3"/>
      <c r="O92" s="3"/>
      <c r="P92" s="3">
        <f t="shared" si="5"/>
        <v>2592916.8131306395</v>
      </c>
      <c r="Q92" s="3"/>
      <c r="R92" s="3"/>
      <c r="S92" s="3">
        <f t="shared" si="6"/>
        <v>2592916.8131306395</v>
      </c>
    </row>
    <row r="93" spans="1:19" x14ac:dyDescent="0.2">
      <c r="A93" s="13" t="s">
        <v>19</v>
      </c>
      <c r="B93" s="2">
        <v>20</v>
      </c>
      <c r="C93" s="2">
        <v>50</v>
      </c>
      <c r="D93" s="2"/>
      <c r="E93" s="3">
        <v>1264354</v>
      </c>
      <c r="F93" s="3"/>
      <c r="G93" s="3">
        <f t="shared" si="7"/>
        <v>1264354</v>
      </c>
      <c r="H93" s="45">
        <v>-28901</v>
      </c>
      <c r="I93" s="45">
        <v>28635</v>
      </c>
      <c r="J93" s="3">
        <f t="shared" si="8"/>
        <v>1264088</v>
      </c>
      <c r="K93" s="45"/>
      <c r="L93" s="45"/>
      <c r="M93" s="3">
        <f t="shared" si="9"/>
        <v>1264088</v>
      </c>
      <c r="N93" s="45"/>
      <c r="O93" s="45"/>
      <c r="P93" s="3">
        <f t="shared" si="5"/>
        <v>1264088</v>
      </c>
      <c r="Q93" s="45">
        <v>150000</v>
      </c>
      <c r="R93" s="45">
        <v>-80000</v>
      </c>
      <c r="S93" s="3">
        <f t="shared" si="6"/>
        <v>1334088</v>
      </c>
    </row>
    <row r="94" spans="1:19" x14ac:dyDescent="0.2">
      <c r="A94" s="13" t="s">
        <v>42</v>
      </c>
      <c r="B94" s="2">
        <v>20</v>
      </c>
      <c r="C94" s="2">
        <v>50</v>
      </c>
      <c r="D94" s="2"/>
      <c r="E94" s="3">
        <v>918990</v>
      </c>
      <c r="F94" s="3"/>
      <c r="G94" s="3">
        <f t="shared" si="7"/>
        <v>918990</v>
      </c>
      <c r="H94" s="3"/>
      <c r="I94" s="3"/>
      <c r="J94" s="3">
        <f t="shared" si="8"/>
        <v>918990</v>
      </c>
      <c r="K94" s="3"/>
      <c r="L94" s="3"/>
      <c r="M94" s="3">
        <f t="shared" si="9"/>
        <v>918990</v>
      </c>
      <c r="N94" s="3"/>
      <c r="O94" s="3"/>
      <c r="P94" s="3">
        <f t="shared" si="5"/>
        <v>918990</v>
      </c>
      <c r="Q94" s="3"/>
      <c r="R94" s="3"/>
      <c r="S94" s="3">
        <f t="shared" si="6"/>
        <v>918990</v>
      </c>
    </row>
    <row r="95" spans="1:19" x14ac:dyDescent="0.2">
      <c r="A95" s="42" t="s">
        <v>20</v>
      </c>
      <c r="B95" s="41">
        <v>20</v>
      </c>
      <c r="C95" s="41">
        <v>50</v>
      </c>
      <c r="D95" s="41" t="s">
        <v>21</v>
      </c>
      <c r="E95" s="3">
        <v>1304256.6526198478</v>
      </c>
      <c r="F95" s="3"/>
      <c r="G95" s="3">
        <f t="shared" si="7"/>
        <v>1304256.6526198478</v>
      </c>
      <c r="H95" s="3"/>
      <c r="I95" s="3"/>
      <c r="J95" s="3">
        <f t="shared" si="8"/>
        <v>1304256.6526198478</v>
      </c>
      <c r="K95" s="3"/>
      <c r="L95" s="3"/>
      <c r="M95" s="3">
        <f t="shared" si="9"/>
        <v>1304256.6526198478</v>
      </c>
      <c r="N95" s="3"/>
      <c r="O95" s="3"/>
      <c r="P95" s="3">
        <f t="shared" si="5"/>
        <v>1304256.6526198478</v>
      </c>
      <c r="Q95" s="3">
        <v>-150000</v>
      </c>
      <c r="R95" s="3"/>
      <c r="S95" s="3">
        <f t="shared" si="6"/>
        <v>1154256.6526198478</v>
      </c>
    </row>
    <row r="96" spans="1:19" x14ac:dyDescent="0.2">
      <c r="A96" s="42" t="s">
        <v>60</v>
      </c>
      <c r="B96" s="41">
        <v>20</v>
      </c>
      <c r="C96" s="41">
        <v>50</v>
      </c>
      <c r="D96" s="41" t="s">
        <v>61</v>
      </c>
      <c r="E96" s="3"/>
      <c r="F96" s="3"/>
      <c r="G96" s="3"/>
      <c r="H96" s="3"/>
      <c r="I96" s="3"/>
      <c r="J96" s="3"/>
      <c r="K96" s="3"/>
      <c r="L96" s="3">
        <v>91389</v>
      </c>
      <c r="M96" s="3">
        <f t="shared" si="9"/>
        <v>91389</v>
      </c>
      <c r="N96" s="3"/>
      <c r="O96" s="3"/>
      <c r="P96" s="3">
        <f t="shared" si="5"/>
        <v>91389</v>
      </c>
      <c r="Q96" s="3"/>
      <c r="R96" s="3"/>
      <c r="S96" s="3">
        <f t="shared" si="6"/>
        <v>91389</v>
      </c>
    </row>
    <row r="97" spans="1:19" x14ac:dyDescent="0.2">
      <c r="A97" s="17"/>
      <c r="D97" s="2"/>
      <c r="E97" s="3">
        <v>0</v>
      </c>
      <c r="F97" s="3">
        <v>0</v>
      </c>
      <c r="G97" s="3">
        <f t="shared" si="7"/>
        <v>0</v>
      </c>
      <c r="H97" s="3">
        <v>0</v>
      </c>
      <c r="I97" s="3">
        <v>0</v>
      </c>
      <c r="J97" s="3">
        <f t="shared" si="8"/>
        <v>0</v>
      </c>
      <c r="K97" s="3">
        <v>0</v>
      </c>
      <c r="L97" s="3">
        <v>0</v>
      </c>
      <c r="M97" s="3">
        <f t="shared" si="9"/>
        <v>0</v>
      </c>
      <c r="N97" s="3">
        <v>0</v>
      </c>
      <c r="O97" s="3">
        <v>0</v>
      </c>
      <c r="P97" s="3">
        <f t="shared" si="5"/>
        <v>0</v>
      </c>
      <c r="Q97" s="3">
        <v>0</v>
      </c>
      <c r="R97" s="3">
        <v>0</v>
      </c>
      <c r="S97" s="3">
        <f t="shared" si="6"/>
        <v>0</v>
      </c>
    </row>
    <row r="98" spans="1:19" s="4" customFormat="1" x14ac:dyDescent="0.2">
      <c r="A98" s="11" t="s">
        <v>22</v>
      </c>
      <c r="B98" s="12"/>
      <c r="C98" s="12"/>
      <c r="E98" s="5">
        <f>E99+E100+E101+E102</f>
        <v>1319089</v>
      </c>
      <c r="F98" s="5">
        <f>F99+F100+F101+F102</f>
        <v>0</v>
      </c>
      <c r="G98" s="5">
        <f t="shared" si="7"/>
        <v>1319089</v>
      </c>
      <c r="H98" s="5">
        <f>H99+H100+H101+H102</f>
        <v>-170</v>
      </c>
      <c r="I98" s="5">
        <f>I99+I100+I101+I102</f>
        <v>40352</v>
      </c>
      <c r="J98" s="5">
        <f t="shared" si="8"/>
        <v>1359271</v>
      </c>
      <c r="K98" s="5">
        <f>K99+K100+K101+K102</f>
        <v>-84019</v>
      </c>
      <c r="L98" s="5">
        <f>L99+L100+L101+L102</f>
        <v>0</v>
      </c>
      <c r="M98" s="5">
        <f t="shared" si="9"/>
        <v>1275252</v>
      </c>
      <c r="N98" s="5">
        <f>N99+N100+N101+N102</f>
        <v>0</v>
      </c>
      <c r="O98" s="5">
        <f>O99+O100+O101+O102</f>
        <v>45800</v>
      </c>
      <c r="P98" s="5">
        <f t="shared" si="5"/>
        <v>1321052</v>
      </c>
      <c r="Q98" s="5">
        <f>Q99+Q100+Q101+Q102</f>
        <v>-1993</v>
      </c>
      <c r="R98" s="5">
        <f>R99+R100+R101+R102</f>
        <v>0</v>
      </c>
      <c r="S98" s="5">
        <f t="shared" si="6"/>
        <v>1319059</v>
      </c>
    </row>
    <row r="99" spans="1:19" x14ac:dyDescent="0.2">
      <c r="A99" s="13" t="s">
        <v>23</v>
      </c>
      <c r="B99" s="2">
        <v>20</v>
      </c>
      <c r="C99" s="2">
        <v>55</v>
      </c>
      <c r="D99" s="2"/>
      <c r="E99" s="3">
        <v>104838</v>
      </c>
      <c r="F99" s="3"/>
      <c r="G99" s="3">
        <f t="shared" si="7"/>
        <v>104838</v>
      </c>
      <c r="H99" s="45">
        <v>-170</v>
      </c>
      <c r="I99" s="45">
        <v>40352</v>
      </c>
      <c r="J99" s="3">
        <f t="shared" si="8"/>
        <v>145020</v>
      </c>
      <c r="K99" s="45">
        <v>15981</v>
      </c>
      <c r="L99" s="45"/>
      <c r="M99" s="3">
        <f t="shared" si="9"/>
        <v>161001</v>
      </c>
      <c r="N99" s="45"/>
      <c r="O99" s="45"/>
      <c r="P99" s="3">
        <f t="shared" si="5"/>
        <v>161001</v>
      </c>
      <c r="Q99" s="45">
        <v>-1993</v>
      </c>
      <c r="R99" s="45"/>
      <c r="S99" s="3">
        <f t="shared" si="6"/>
        <v>159008</v>
      </c>
    </row>
    <row r="100" spans="1:19" x14ac:dyDescent="0.2">
      <c r="A100" s="13" t="s">
        <v>24</v>
      </c>
      <c r="B100" s="2">
        <v>20</v>
      </c>
      <c r="C100" s="2">
        <v>55</v>
      </c>
      <c r="D100" s="2" t="s">
        <v>25</v>
      </c>
      <c r="E100" s="3">
        <v>881515</v>
      </c>
      <c r="F100" s="3"/>
      <c r="G100" s="3">
        <f t="shared" si="7"/>
        <v>881515</v>
      </c>
      <c r="H100" s="3"/>
      <c r="I100" s="3"/>
      <c r="J100" s="3">
        <f t="shared" si="8"/>
        <v>881515</v>
      </c>
      <c r="K100" s="3">
        <v>-100000</v>
      </c>
      <c r="L100" s="3"/>
      <c r="M100" s="3">
        <f t="shared" si="9"/>
        <v>781515</v>
      </c>
      <c r="N100" s="3"/>
      <c r="O100" s="3">
        <v>45800</v>
      </c>
      <c r="P100" s="3">
        <f t="shared" si="5"/>
        <v>827315</v>
      </c>
      <c r="Q100" s="3"/>
      <c r="R100" s="3"/>
      <c r="S100" s="3">
        <f t="shared" si="6"/>
        <v>827315</v>
      </c>
    </row>
    <row r="101" spans="1:19" x14ac:dyDescent="0.2">
      <c r="A101" s="13" t="s">
        <v>26</v>
      </c>
      <c r="B101" s="2">
        <v>10</v>
      </c>
      <c r="C101" s="2">
        <v>5</v>
      </c>
      <c r="D101" s="2" t="s">
        <v>27</v>
      </c>
      <c r="E101" s="3">
        <v>310000</v>
      </c>
      <c r="F101" s="3"/>
      <c r="G101" s="3">
        <f t="shared" si="7"/>
        <v>310000</v>
      </c>
      <c r="H101" s="3"/>
      <c r="I101" s="3"/>
      <c r="J101" s="3">
        <f t="shared" si="8"/>
        <v>310000</v>
      </c>
      <c r="K101" s="3"/>
      <c r="L101" s="3"/>
      <c r="M101" s="3">
        <f t="shared" si="9"/>
        <v>310000</v>
      </c>
      <c r="N101" s="3"/>
      <c r="O101" s="3"/>
      <c r="P101" s="3">
        <f t="shared" si="5"/>
        <v>310000</v>
      </c>
      <c r="Q101" s="3"/>
      <c r="R101" s="3"/>
      <c r="S101" s="3">
        <f t="shared" si="6"/>
        <v>310000</v>
      </c>
    </row>
    <row r="102" spans="1:19" x14ac:dyDescent="0.2">
      <c r="A102" s="13" t="s">
        <v>28</v>
      </c>
      <c r="B102" s="2">
        <v>10</v>
      </c>
      <c r="C102" s="2">
        <v>55</v>
      </c>
      <c r="D102" s="2" t="s">
        <v>29</v>
      </c>
      <c r="E102" s="3">
        <v>22736</v>
      </c>
      <c r="F102" s="3"/>
      <c r="G102" s="3">
        <f t="shared" si="7"/>
        <v>22736</v>
      </c>
      <c r="H102" s="3"/>
      <c r="I102" s="3"/>
      <c r="J102" s="3">
        <f t="shared" si="8"/>
        <v>22736</v>
      </c>
      <c r="K102" s="3"/>
      <c r="L102" s="3"/>
      <c r="M102" s="3">
        <f t="shared" si="9"/>
        <v>22736</v>
      </c>
      <c r="N102" s="3"/>
      <c r="O102" s="3"/>
      <c r="P102" s="3">
        <f t="shared" si="5"/>
        <v>22736</v>
      </c>
      <c r="Q102" s="3"/>
      <c r="R102" s="3"/>
      <c r="S102" s="3">
        <f t="shared" si="6"/>
        <v>22736</v>
      </c>
    </row>
    <row r="103" spans="1:19" x14ac:dyDescent="0.2">
      <c r="A103" s="13"/>
      <c r="D103" s="2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>
        <f t="shared" si="6"/>
        <v>0</v>
      </c>
    </row>
    <row r="104" spans="1:19" x14ac:dyDescent="0.2">
      <c r="A104" s="46" t="s">
        <v>65</v>
      </c>
      <c r="B104" s="41">
        <v>20</v>
      </c>
      <c r="C104" s="41">
        <v>60</v>
      </c>
      <c r="D104" s="2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5">
        <v>1993</v>
      </c>
      <c r="R104" s="3"/>
      <c r="S104" s="5">
        <f t="shared" si="6"/>
        <v>1993</v>
      </c>
    </row>
    <row r="105" spans="1:19" x14ac:dyDescent="0.2">
      <c r="E105" s="3">
        <v>0</v>
      </c>
      <c r="F105" s="3">
        <v>0</v>
      </c>
      <c r="G105" s="3">
        <f t="shared" si="7"/>
        <v>0</v>
      </c>
      <c r="H105" s="3">
        <v>0</v>
      </c>
      <c r="I105" s="3">
        <v>0</v>
      </c>
      <c r="J105" s="3">
        <f t="shared" si="8"/>
        <v>0</v>
      </c>
      <c r="K105" s="3">
        <v>0</v>
      </c>
      <c r="L105" s="3">
        <v>0</v>
      </c>
      <c r="M105" s="3">
        <f t="shared" si="9"/>
        <v>0</v>
      </c>
      <c r="N105" s="3">
        <v>0</v>
      </c>
      <c r="O105" s="3">
        <v>0</v>
      </c>
      <c r="P105" s="3">
        <f t="shared" si="5"/>
        <v>0</v>
      </c>
      <c r="Q105" s="3">
        <v>0</v>
      </c>
      <c r="R105" s="3">
        <v>0</v>
      </c>
      <c r="S105" s="3">
        <f t="shared" si="6"/>
        <v>0</v>
      </c>
    </row>
    <row r="106" spans="1:19" s="4" customFormat="1" x14ac:dyDescent="0.2">
      <c r="A106" s="11" t="s">
        <v>30</v>
      </c>
      <c r="B106" s="12"/>
      <c r="C106" s="12"/>
      <c r="E106" s="5">
        <f>E107+E108+E109+E110</f>
        <v>280258.80974780826</v>
      </c>
      <c r="F106" s="5">
        <f>F107+F108+F109+F110</f>
        <v>0</v>
      </c>
      <c r="G106" s="5">
        <f t="shared" si="7"/>
        <v>280258.80974780826</v>
      </c>
      <c r="H106" s="5">
        <f>H107+H108+H109+H110</f>
        <v>0</v>
      </c>
      <c r="I106" s="5">
        <f>I107+I108+I109+I110</f>
        <v>0</v>
      </c>
      <c r="J106" s="5">
        <f t="shared" si="8"/>
        <v>280258.80974780826</v>
      </c>
      <c r="K106" s="5">
        <f>K107+K108+K109+K110</f>
        <v>0</v>
      </c>
      <c r="L106" s="5">
        <f>L107+L108+L109+L110</f>
        <v>0</v>
      </c>
      <c r="M106" s="5">
        <f t="shared" si="9"/>
        <v>280258.80974780826</v>
      </c>
      <c r="N106" s="5">
        <f>N107+N108+N109+N110</f>
        <v>0</v>
      </c>
      <c r="O106" s="5">
        <f>O107+O108+O109+O110</f>
        <v>0</v>
      </c>
      <c r="P106" s="5">
        <f t="shared" si="5"/>
        <v>280258.80974780826</v>
      </c>
      <c r="Q106" s="5">
        <f>Q107+Q108+Q109+Q110</f>
        <v>0</v>
      </c>
      <c r="R106" s="5">
        <f>R107+R108+R109+R110</f>
        <v>0</v>
      </c>
      <c r="S106" s="5">
        <f t="shared" si="6"/>
        <v>280258.80974780826</v>
      </c>
    </row>
    <row r="107" spans="1:19" x14ac:dyDescent="0.2">
      <c r="A107" s="14" t="s">
        <v>31</v>
      </c>
      <c r="B107" s="2">
        <v>10</v>
      </c>
      <c r="C107" s="2">
        <v>601</v>
      </c>
      <c r="D107" s="2"/>
      <c r="E107" s="3">
        <v>27146.160811808251</v>
      </c>
      <c r="F107" s="3"/>
      <c r="G107" s="3">
        <f t="shared" si="7"/>
        <v>27146.160811808251</v>
      </c>
      <c r="H107" s="3"/>
      <c r="I107" s="3"/>
      <c r="J107" s="3">
        <f t="shared" si="8"/>
        <v>27146.160811808251</v>
      </c>
      <c r="K107" s="3"/>
      <c r="L107" s="3"/>
      <c r="M107" s="3">
        <f t="shared" si="9"/>
        <v>27146.160811808251</v>
      </c>
      <c r="N107" s="3"/>
      <c r="O107" s="3"/>
      <c r="P107" s="3">
        <f t="shared" si="5"/>
        <v>27146.160811808251</v>
      </c>
      <c r="Q107" s="3"/>
      <c r="R107" s="3"/>
      <c r="S107" s="3">
        <f t="shared" si="6"/>
        <v>27146.160811808251</v>
      </c>
    </row>
    <row r="108" spans="1:19" x14ac:dyDescent="0.2">
      <c r="A108" s="14" t="s">
        <v>32</v>
      </c>
      <c r="B108" s="2">
        <v>10</v>
      </c>
      <c r="C108" s="2">
        <v>601</v>
      </c>
      <c r="D108" s="2" t="s">
        <v>25</v>
      </c>
      <c r="E108" s="3">
        <v>193410.64893599998</v>
      </c>
      <c r="F108" s="3"/>
      <c r="G108" s="3">
        <f t="shared" si="7"/>
        <v>193410.64893599998</v>
      </c>
      <c r="H108" s="3"/>
      <c r="I108" s="3"/>
      <c r="J108" s="3">
        <f t="shared" si="8"/>
        <v>193410.64893599998</v>
      </c>
      <c r="K108" s="3"/>
      <c r="L108" s="3"/>
      <c r="M108" s="3">
        <f t="shared" si="9"/>
        <v>193410.64893599998</v>
      </c>
      <c r="N108" s="3"/>
      <c r="O108" s="3"/>
      <c r="P108" s="3">
        <f t="shared" si="5"/>
        <v>193410.64893599998</v>
      </c>
      <c r="Q108" s="3"/>
      <c r="R108" s="3"/>
      <c r="S108" s="3">
        <f t="shared" si="6"/>
        <v>193410.64893599998</v>
      </c>
    </row>
    <row r="109" spans="1:19" x14ac:dyDescent="0.2">
      <c r="A109" s="14" t="s">
        <v>33</v>
      </c>
      <c r="B109" s="2">
        <v>10</v>
      </c>
      <c r="C109" s="2">
        <v>601</v>
      </c>
      <c r="D109" s="2" t="s">
        <v>27</v>
      </c>
      <c r="E109" s="3">
        <v>54700</v>
      </c>
      <c r="F109" s="3"/>
      <c r="G109" s="3">
        <f t="shared" si="7"/>
        <v>54700</v>
      </c>
      <c r="H109" s="3"/>
      <c r="I109" s="3"/>
      <c r="J109" s="3">
        <f t="shared" si="8"/>
        <v>54700</v>
      </c>
      <c r="K109" s="3"/>
      <c r="L109" s="3"/>
      <c r="M109" s="3">
        <f t="shared" si="9"/>
        <v>54700</v>
      </c>
      <c r="N109" s="3"/>
      <c r="O109" s="3"/>
      <c r="P109" s="3">
        <f t="shared" si="5"/>
        <v>54700</v>
      </c>
      <c r="Q109" s="3"/>
      <c r="R109" s="3"/>
      <c r="S109" s="3">
        <f t="shared" si="6"/>
        <v>54700</v>
      </c>
    </row>
    <row r="110" spans="1:19" x14ac:dyDescent="0.2">
      <c r="A110" s="14" t="s">
        <v>34</v>
      </c>
      <c r="B110" s="2">
        <v>10</v>
      </c>
      <c r="C110" s="2">
        <v>601</v>
      </c>
      <c r="D110" s="2" t="s">
        <v>29</v>
      </c>
      <c r="E110" s="3">
        <v>5002</v>
      </c>
      <c r="F110" s="3"/>
      <c r="G110" s="3">
        <f t="shared" si="7"/>
        <v>5002</v>
      </c>
      <c r="H110" s="3"/>
      <c r="I110" s="3"/>
      <c r="J110" s="3">
        <f t="shared" si="8"/>
        <v>5002</v>
      </c>
      <c r="K110" s="3"/>
      <c r="L110" s="3"/>
      <c r="M110" s="3">
        <f t="shared" si="9"/>
        <v>5002</v>
      </c>
      <c r="N110" s="3"/>
      <c r="O110" s="3"/>
      <c r="P110" s="3">
        <f t="shared" si="5"/>
        <v>5002</v>
      </c>
      <c r="Q110" s="3"/>
      <c r="R110" s="3"/>
      <c r="S110" s="3">
        <f t="shared" si="6"/>
        <v>5002</v>
      </c>
    </row>
    <row r="111" spans="1:19" x14ac:dyDescent="0.2">
      <c r="A111" s="14"/>
      <c r="D111" s="2"/>
      <c r="E111" s="3"/>
      <c r="F111" s="3"/>
      <c r="G111" s="3">
        <f t="shared" si="7"/>
        <v>0</v>
      </c>
      <c r="H111" s="3"/>
      <c r="I111" s="3"/>
      <c r="J111" s="3">
        <f t="shared" si="8"/>
        <v>0</v>
      </c>
      <c r="K111" s="3"/>
      <c r="L111" s="3"/>
      <c r="M111" s="3">
        <f t="shared" si="9"/>
        <v>0</v>
      </c>
      <c r="N111" s="3"/>
      <c r="O111" s="3"/>
      <c r="P111" s="3">
        <f t="shared" si="5"/>
        <v>0</v>
      </c>
      <c r="Q111" s="3"/>
      <c r="R111" s="3"/>
      <c r="S111" s="3">
        <f t="shared" si="6"/>
        <v>0</v>
      </c>
    </row>
    <row r="112" spans="1:19" s="4" customFormat="1" x14ac:dyDescent="0.2">
      <c r="A112" s="11" t="s">
        <v>39</v>
      </c>
      <c r="B112" s="2">
        <v>60</v>
      </c>
      <c r="C112" s="2">
        <v>61</v>
      </c>
      <c r="D112" s="10"/>
      <c r="E112" s="5">
        <v>6100</v>
      </c>
      <c r="F112" s="5"/>
      <c r="G112" s="5">
        <f t="shared" si="7"/>
        <v>6100</v>
      </c>
      <c r="H112" s="5"/>
      <c r="I112" s="5"/>
      <c r="J112" s="5">
        <f t="shared" si="8"/>
        <v>6100</v>
      </c>
      <c r="K112" s="5"/>
      <c r="L112" s="5"/>
      <c r="M112" s="5">
        <f t="shared" si="9"/>
        <v>6100</v>
      </c>
      <c r="N112" s="5"/>
      <c r="O112" s="5"/>
      <c r="P112" s="5">
        <f t="shared" si="5"/>
        <v>6100</v>
      </c>
      <c r="Q112" s="5"/>
      <c r="R112" s="5"/>
      <c r="S112" s="5">
        <f t="shared" si="6"/>
        <v>6100</v>
      </c>
    </row>
    <row r="113" spans="1:19" x14ac:dyDescent="0.2">
      <c r="A113" s="14"/>
      <c r="B113" s="15"/>
      <c r="C113" s="15"/>
      <c r="D113" s="15"/>
      <c r="E113" s="1">
        <v>0</v>
      </c>
      <c r="F113" s="1">
        <v>0</v>
      </c>
      <c r="G113" s="1">
        <f t="shared" si="7"/>
        <v>0</v>
      </c>
      <c r="H113" s="1">
        <v>0</v>
      </c>
      <c r="I113" s="1">
        <v>0</v>
      </c>
      <c r="J113" s="1">
        <f t="shared" si="8"/>
        <v>0</v>
      </c>
      <c r="K113" s="1">
        <v>0</v>
      </c>
      <c r="L113" s="1">
        <v>0</v>
      </c>
      <c r="M113" s="1">
        <f t="shared" si="9"/>
        <v>0</v>
      </c>
      <c r="N113" s="1">
        <v>0</v>
      </c>
      <c r="O113" s="1">
        <v>0</v>
      </c>
      <c r="P113" s="1">
        <f t="shared" si="5"/>
        <v>0</v>
      </c>
      <c r="Q113" s="1">
        <v>0</v>
      </c>
      <c r="R113" s="1">
        <v>0</v>
      </c>
      <c r="S113" s="1">
        <f t="shared" si="6"/>
        <v>0</v>
      </c>
    </row>
    <row r="114" spans="1:19" x14ac:dyDescent="0.2">
      <c r="A114" s="14"/>
      <c r="B114" s="15"/>
      <c r="C114" s="15"/>
      <c r="D114" s="15"/>
      <c r="E114" s="1">
        <v>0</v>
      </c>
      <c r="F114" s="1">
        <v>0</v>
      </c>
      <c r="G114" s="1">
        <f t="shared" si="7"/>
        <v>0</v>
      </c>
      <c r="H114" s="1">
        <v>0</v>
      </c>
      <c r="I114" s="1">
        <v>0</v>
      </c>
      <c r="J114" s="1">
        <f t="shared" si="8"/>
        <v>0</v>
      </c>
      <c r="K114" s="1">
        <v>0</v>
      </c>
      <c r="L114" s="1">
        <v>0</v>
      </c>
      <c r="M114" s="1">
        <f t="shared" si="9"/>
        <v>0</v>
      </c>
      <c r="N114" s="1">
        <v>0</v>
      </c>
      <c r="O114" s="1">
        <v>0</v>
      </c>
      <c r="P114" s="1">
        <f t="shared" si="5"/>
        <v>0</v>
      </c>
      <c r="Q114" s="1">
        <v>0</v>
      </c>
      <c r="R114" s="1">
        <v>0</v>
      </c>
      <c r="S114" s="1">
        <f t="shared" si="6"/>
        <v>0</v>
      </c>
    </row>
    <row r="115" spans="1:19" ht="17.25" x14ac:dyDescent="0.3">
      <c r="A115" s="6" t="s">
        <v>43</v>
      </c>
      <c r="B115" s="15"/>
      <c r="C115" s="15"/>
      <c r="D115" s="15"/>
      <c r="E115" s="7">
        <f>E116</f>
        <v>3640681.8826571684</v>
      </c>
      <c r="F115" s="7">
        <f>F116</f>
        <v>0</v>
      </c>
      <c r="G115" s="7">
        <f t="shared" si="7"/>
        <v>3640681.8826571684</v>
      </c>
      <c r="H115" s="7">
        <f>H116</f>
        <v>-52254</v>
      </c>
      <c r="I115" s="7">
        <f>I116</f>
        <v>15059</v>
      </c>
      <c r="J115" s="7">
        <f t="shared" si="8"/>
        <v>3603486.8826571684</v>
      </c>
      <c r="K115" s="7">
        <f>K116</f>
        <v>2290</v>
      </c>
      <c r="L115" s="7">
        <f>L116</f>
        <v>37644</v>
      </c>
      <c r="M115" s="7">
        <f t="shared" si="9"/>
        <v>3643420.8826571684</v>
      </c>
      <c r="N115" s="7">
        <f>N116</f>
        <v>25000</v>
      </c>
      <c r="O115" s="7">
        <f>O116</f>
        <v>0</v>
      </c>
      <c r="P115" s="7">
        <f t="shared" si="5"/>
        <v>3668420.8826571684</v>
      </c>
      <c r="Q115" s="7">
        <f>Q116</f>
        <v>0</v>
      </c>
      <c r="R115" s="7">
        <f>R116</f>
        <v>-20000</v>
      </c>
      <c r="S115" s="7">
        <f t="shared" si="6"/>
        <v>3648420.8826571684</v>
      </c>
    </row>
    <row r="116" spans="1:19" ht="17.25" x14ac:dyDescent="0.3">
      <c r="A116" s="6" t="s">
        <v>13</v>
      </c>
      <c r="B116" s="15"/>
      <c r="C116" s="15"/>
      <c r="D116" s="15"/>
      <c r="E116" s="7">
        <f>E117+E118</f>
        <v>3640681.8826571684</v>
      </c>
      <c r="F116" s="7">
        <f>F117+F118</f>
        <v>0</v>
      </c>
      <c r="G116" s="7">
        <f t="shared" si="7"/>
        <v>3640681.8826571684</v>
      </c>
      <c r="H116" s="7">
        <f>H117+H118</f>
        <v>-52254</v>
      </c>
      <c r="I116" s="7">
        <f>I117+I118</f>
        <v>15059</v>
      </c>
      <c r="J116" s="7">
        <f t="shared" si="8"/>
        <v>3603486.8826571684</v>
      </c>
      <c r="K116" s="7">
        <f>K117+K118</f>
        <v>2290</v>
      </c>
      <c r="L116" s="7">
        <f>L117+L118</f>
        <v>37644</v>
      </c>
      <c r="M116" s="7">
        <f t="shared" si="9"/>
        <v>3643420.8826571684</v>
      </c>
      <c r="N116" s="7">
        <f>N117+N118</f>
        <v>25000</v>
      </c>
      <c r="O116" s="7">
        <f>O117+O118</f>
        <v>0</v>
      </c>
      <c r="P116" s="7">
        <f t="shared" si="5"/>
        <v>3668420.8826571684</v>
      </c>
      <c r="Q116" s="7">
        <f>Q117+Q118</f>
        <v>0</v>
      </c>
      <c r="R116" s="7">
        <f>R117+R118</f>
        <v>-20000</v>
      </c>
      <c r="S116" s="7">
        <f t="shared" si="6"/>
        <v>3648420.8826571684</v>
      </c>
    </row>
    <row r="117" spans="1:19" ht="15.75" x14ac:dyDescent="0.25">
      <c r="A117" s="8" t="s">
        <v>14</v>
      </c>
      <c r="B117" s="15"/>
      <c r="C117" s="15"/>
      <c r="D117" s="15"/>
      <c r="E117" s="9">
        <f>E120+E126+E138</f>
        <v>3570900.0293937405</v>
      </c>
      <c r="F117" s="9">
        <f>F120+F126+F138</f>
        <v>0</v>
      </c>
      <c r="G117" s="9">
        <f t="shared" si="7"/>
        <v>3570900.0293937405</v>
      </c>
      <c r="H117" s="9">
        <f>H120+H126+H138</f>
        <v>-52254</v>
      </c>
      <c r="I117" s="9">
        <f>I120+I126+I138</f>
        <v>15059</v>
      </c>
      <c r="J117" s="9">
        <f t="shared" si="8"/>
        <v>3533705.0293937405</v>
      </c>
      <c r="K117" s="9">
        <f>K120+K126+K138</f>
        <v>2290</v>
      </c>
      <c r="L117" s="9">
        <f>L120+L126+L138</f>
        <v>37644</v>
      </c>
      <c r="M117" s="9">
        <f t="shared" si="9"/>
        <v>3573639.0293937405</v>
      </c>
      <c r="N117" s="9">
        <f>N120+N126+N138</f>
        <v>25000</v>
      </c>
      <c r="O117" s="9">
        <f>O120+O126+O138</f>
        <v>0</v>
      </c>
      <c r="P117" s="9">
        <f t="shared" si="5"/>
        <v>3598639.0293937405</v>
      </c>
      <c r="Q117" s="9">
        <f>Q120+Q126+Q138</f>
        <v>0</v>
      </c>
      <c r="R117" s="9">
        <f>R120+R126+R138</f>
        <v>-20000</v>
      </c>
      <c r="S117" s="9">
        <f t="shared" si="6"/>
        <v>3578639.0293937405</v>
      </c>
    </row>
    <row r="118" spans="1:19" ht="15.75" x14ac:dyDescent="0.25">
      <c r="A118" s="19" t="s">
        <v>15</v>
      </c>
      <c r="B118" s="15"/>
      <c r="C118" s="15"/>
      <c r="D118" s="15"/>
      <c r="E118" s="20">
        <f>E132</f>
        <v>69781.853263427838</v>
      </c>
      <c r="F118" s="20">
        <f>F132</f>
        <v>0</v>
      </c>
      <c r="G118" s="20">
        <f t="shared" si="7"/>
        <v>69781.853263427838</v>
      </c>
      <c r="H118" s="20">
        <f>H132</f>
        <v>0</v>
      </c>
      <c r="I118" s="20">
        <f>I132</f>
        <v>0</v>
      </c>
      <c r="J118" s="20">
        <f t="shared" si="8"/>
        <v>69781.853263427838</v>
      </c>
      <c r="K118" s="20">
        <f>K132</f>
        <v>0</v>
      </c>
      <c r="L118" s="20">
        <f>L132</f>
        <v>0</v>
      </c>
      <c r="M118" s="20">
        <f t="shared" si="9"/>
        <v>69781.853263427838</v>
      </c>
      <c r="N118" s="20">
        <f>N132</f>
        <v>0</v>
      </c>
      <c r="O118" s="20">
        <f>O132</f>
        <v>0</v>
      </c>
      <c r="P118" s="20">
        <f t="shared" si="5"/>
        <v>69781.853263427838</v>
      </c>
      <c r="Q118" s="20">
        <f>Q132</f>
        <v>0</v>
      </c>
      <c r="R118" s="20">
        <f>R132</f>
        <v>0</v>
      </c>
      <c r="S118" s="20">
        <f t="shared" si="6"/>
        <v>69781.853263427838</v>
      </c>
    </row>
    <row r="119" spans="1:19" x14ac:dyDescent="0.2">
      <c r="A119" s="14"/>
      <c r="B119" s="15"/>
      <c r="C119" s="15"/>
      <c r="D119" s="15"/>
      <c r="E119" s="3">
        <v>0</v>
      </c>
      <c r="F119" s="3">
        <v>0</v>
      </c>
      <c r="G119" s="3">
        <f t="shared" si="7"/>
        <v>0</v>
      </c>
      <c r="H119" s="3">
        <v>0</v>
      </c>
      <c r="I119" s="3">
        <v>0</v>
      </c>
      <c r="J119" s="3">
        <f t="shared" si="8"/>
        <v>0</v>
      </c>
      <c r="K119" s="3">
        <v>0</v>
      </c>
      <c r="L119" s="3">
        <v>0</v>
      </c>
      <c r="M119" s="3">
        <f t="shared" si="9"/>
        <v>0</v>
      </c>
      <c r="N119" s="3">
        <v>0</v>
      </c>
      <c r="O119" s="3">
        <v>0</v>
      </c>
      <c r="P119" s="3">
        <f t="shared" si="5"/>
        <v>0</v>
      </c>
      <c r="Q119" s="3">
        <v>0</v>
      </c>
      <c r="R119" s="3">
        <v>0</v>
      </c>
      <c r="S119" s="3">
        <f t="shared" si="6"/>
        <v>0</v>
      </c>
    </row>
    <row r="120" spans="1:19" s="4" customFormat="1" x14ac:dyDescent="0.2">
      <c r="A120" s="11" t="s">
        <v>16</v>
      </c>
      <c r="B120" s="12"/>
      <c r="C120" s="12"/>
      <c r="E120" s="5">
        <f>E121+E122+E123</f>
        <v>3253064.0293937405</v>
      </c>
      <c r="F120" s="5">
        <f>F121+F122+F123</f>
        <v>0</v>
      </c>
      <c r="G120" s="5">
        <f t="shared" si="7"/>
        <v>3253064.0293937405</v>
      </c>
      <c r="H120" s="5">
        <f>H121+H122+H123</f>
        <v>-51914</v>
      </c>
      <c r="I120" s="5">
        <f>I121+I122+I123</f>
        <v>8988</v>
      </c>
      <c r="J120" s="5">
        <f t="shared" si="8"/>
        <v>3210138.0293937405</v>
      </c>
      <c r="K120" s="5">
        <f>K121+K122+K123+K124</f>
        <v>9034</v>
      </c>
      <c r="L120" s="5">
        <f>L121+L122+L123+L124</f>
        <v>37644</v>
      </c>
      <c r="M120" s="5">
        <f t="shared" si="9"/>
        <v>3256816.0293937405</v>
      </c>
      <c r="N120" s="5">
        <f>N121+N122+N123+N124</f>
        <v>0</v>
      </c>
      <c r="O120" s="5">
        <f>O121+O122+O123+O124</f>
        <v>0</v>
      </c>
      <c r="P120" s="5">
        <f t="shared" si="5"/>
        <v>3256816.0293937405</v>
      </c>
      <c r="Q120" s="5">
        <f>Q121+Q122+Q123+Q124</f>
        <v>0</v>
      </c>
      <c r="R120" s="5">
        <f>R121+R122+R123+R124</f>
        <v>-20000</v>
      </c>
      <c r="S120" s="5">
        <f t="shared" si="6"/>
        <v>3236816.0293937405</v>
      </c>
    </row>
    <row r="121" spans="1:19" x14ac:dyDescent="0.2">
      <c r="A121" s="13" t="s">
        <v>17</v>
      </c>
      <c r="B121" s="2">
        <v>10</v>
      </c>
      <c r="C121" s="2">
        <v>50</v>
      </c>
      <c r="D121" s="2" t="s">
        <v>18</v>
      </c>
      <c r="E121" s="3">
        <v>1816466.51361097</v>
      </c>
      <c r="F121" s="3"/>
      <c r="G121" s="3">
        <f t="shared" si="7"/>
        <v>1816466.51361097</v>
      </c>
      <c r="H121" s="3"/>
      <c r="I121" s="3"/>
      <c r="J121" s="3">
        <f t="shared" si="8"/>
        <v>1816466.51361097</v>
      </c>
      <c r="K121" s="3"/>
      <c r="L121" s="3"/>
      <c r="M121" s="3">
        <f t="shared" si="9"/>
        <v>1816466.51361097</v>
      </c>
      <c r="N121" s="3"/>
      <c r="O121" s="3"/>
      <c r="P121" s="3">
        <f t="shared" si="5"/>
        <v>1816466.51361097</v>
      </c>
      <c r="Q121" s="3"/>
      <c r="R121" s="3"/>
      <c r="S121" s="3">
        <f t="shared" si="6"/>
        <v>1816466.51361097</v>
      </c>
    </row>
    <row r="122" spans="1:19" x14ac:dyDescent="0.2">
      <c r="A122" s="13" t="s">
        <v>19</v>
      </c>
      <c r="B122" s="2">
        <v>20</v>
      </c>
      <c r="C122" s="2">
        <v>50</v>
      </c>
      <c r="D122" s="2"/>
      <c r="E122" s="3">
        <v>691308</v>
      </c>
      <c r="F122" s="3"/>
      <c r="G122" s="3">
        <f t="shared" si="7"/>
        <v>691308</v>
      </c>
      <c r="H122" s="45">
        <v>-51914</v>
      </c>
      <c r="I122" s="45">
        <v>8988</v>
      </c>
      <c r="J122" s="3">
        <f t="shared" si="8"/>
        <v>648382</v>
      </c>
      <c r="K122" s="45">
        <v>9034</v>
      </c>
      <c r="L122" s="45"/>
      <c r="M122" s="3">
        <f t="shared" si="9"/>
        <v>657416</v>
      </c>
      <c r="N122" s="45"/>
      <c r="O122" s="45">
        <v>-37000</v>
      </c>
      <c r="P122" s="3">
        <f t="shared" si="5"/>
        <v>620416</v>
      </c>
      <c r="Q122" s="45">
        <v>-22000</v>
      </c>
      <c r="R122" s="45">
        <v>-20000</v>
      </c>
      <c r="S122" s="3">
        <f t="shared" si="6"/>
        <v>578416</v>
      </c>
    </row>
    <row r="123" spans="1:19" x14ac:dyDescent="0.2">
      <c r="A123" s="42" t="s">
        <v>20</v>
      </c>
      <c r="B123" s="41">
        <v>20</v>
      </c>
      <c r="C123" s="41">
        <v>50</v>
      </c>
      <c r="D123" s="41" t="s">
        <v>21</v>
      </c>
      <c r="E123" s="3">
        <v>745289.51578277035</v>
      </c>
      <c r="F123" s="3"/>
      <c r="G123" s="3">
        <f t="shared" si="7"/>
        <v>745289.51578277035</v>
      </c>
      <c r="H123" s="3"/>
      <c r="I123" s="3"/>
      <c r="J123" s="3">
        <f t="shared" si="8"/>
        <v>745289.51578277035</v>
      </c>
      <c r="K123" s="3"/>
      <c r="L123" s="3"/>
      <c r="M123" s="3">
        <f t="shared" si="9"/>
        <v>745289.51578277035</v>
      </c>
      <c r="N123" s="3"/>
      <c r="O123" s="3">
        <v>37000</v>
      </c>
      <c r="P123" s="3">
        <f t="shared" si="5"/>
        <v>782289.51578277035</v>
      </c>
      <c r="Q123" s="3">
        <v>22000</v>
      </c>
      <c r="R123" s="3"/>
      <c r="S123" s="3">
        <f t="shared" si="6"/>
        <v>804289.51578277035</v>
      </c>
    </row>
    <row r="124" spans="1:19" x14ac:dyDescent="0.2">
      <c r="A124" s="42" t="s">
        <v>60</v>
      </c>
      <c r="B124" s="41">
        <v>20</v>
      </c>
      <c r="C124" s="41">
        <v>50</v>
      </c>
      <c r="D124" s="41" t="s">
        <v>61</v>
      </c>
      <c r="E124" s="3"/>
      <c r="F124" s="3"/>
      <c r="G124" s="3"/>
      <c r="H124" s="3"/>
      <c r="I124" s="3"/>
      <c r="J124" s="3"/>
      <c r="K124" s="3"/>
      <c r="L124" s="3">
        <v>37644</v>
      </c>
      <c r="M124" s="3">
        <f t="shared" si="9"/>
        <v>37644</v>
      </c>
      <c r="N124" s="3"/>
      <c r="O124" s="3"/>
      <c r="P124" s="3">
        <f t="shared" si="5"/>
        <v>37644</v>
      </c>
      <c r="Q124" s="3"/>
      <c r="R124" s="3"/>
      <c r="S124" s="3">
        <f t="shared" si="6"/>
        <v>37644</v>
      </c>
    </row>
    <row r="125" spans="1:19" x14ac:dyDescent="0.2">
      <c r="A125" s="17"/>
      <c r="D125" s="2"/>
      <c r="E125" s="3">
        <v>0</v>
      </c>
      <c r="F125" s="3">
        <v>0</v>
      </c>
      <c r="G125" s="3">
        <f t="shared" si="7"/>
        <v>0</v>
      </c>
      <c r="H125" s="3">
        <v>0</v>
      </c>
      <c r="I125" s="3">
        <v>0</v>
      </c>
      <c r="J125" s="3">
        <f t="shared" si="8"/>
        <v>0</v>
      </c>
      <c r="K125" s="3">
        <v>0</v>
      </c>
      <c r="L125" s="3">
        <v>0</v>
      </c>
      <c r="M125" s="3">
        <f t="shared" si="9"/>
        <v>0</v>
      </c>
      <c r="N125" s="3">
        <v>0</v>
      </c>
      <c r="O125" s="3">
        <v>0</v>
      </c>
      <c r="P125" s="3">
        <f t="shared" si="5"/>
        <v>0</v>
      </c>
      <c r="Q125" s="3">
        <v>0</v>
      </c>
      <c r="R125" s="3">
        <v>0</v>
      </c>
      <c r="S125" s="3">
        <f t="shared" si="6"/>
        <v>0</v>
      </c>
    </row>
    <row r="126" spans="1:19" s="4" customFormat="1" x14ac:dyDescent="0.2">
      <c r="A126" s="11" t="s">
        <v>22</v>
      </c>
      <c r="B126" s="12"/>
      <c r="C126" s="12"/>
      <c r="E126" s="5">
        <f>E127+E128+E129+E130</f>
        <v>302936</v>
      </c>
      <c r="F126" s="5">
        <f>F127+F128+F129+F130</f>
        <v>0</v>
      </c>
      <c r="G126" s="5">
        <f t="shared" si="7"/>
        <v>302936</v>
      </c>
      <c r="H126" s="5">
        <f>H127+H128+H129+H130</f>
        <v>-340</v>
      </c>
      <c r="I126" s="5">
        <f>I127+I128+I129+I130</f>
        <v>6071</v>
      </c>
      <c r="J126" s="5">
        <f t="shared" si="8"/>
        <v>308667</v>
      </c>
      <c r="K126" s="5">
        <f>K127+K128+K129+K130</f>
        <v>-6744</v>
      </c>
      <c r="L126" s="5">
        <f>L127+L128+L129+L130</f>
        <v>0</v>
      </c>
      <c r="M126" s="5">
        <f t="shared" si="9"/>
        <v>301923</v>
      </c>
      <c r="N126" s="5">
        <f>N127+N128+N129+N130</f>
        <v>25000</v>
      </c>
      <c r="O126" s="5">
        <f>O127+O128+O129+O130</f>
        <v>0</v>
      </c>
      <c r="P126" s="5">
        <f t="shared" si="5"/>
        <v>326923</v>
      </c>
      <c r="Q126" s="5">
        <f>Q127+Q128+Q129+Q130</f>
        <v>0</v>
      </c>
      <c r="R126" s="5">
        <f>R127+R128+R129+R130</f>
        <v>0</v>
      </c>
      <c r="S126" s="5">
        <f t="shared" si="6"/>
        <v>326923</v>
      </c>
    </row>
    <row r="127" spans="1:19" x14ac:dyDescent="0.2">
      <c r="A127" s="13" t="s">
        <v>23</v>
      </c>
      <c r="B127" s="2">
        <v>20</v>
      </c>
      <c r="C127" s="2">
        <v>55</v>
      </c>
      <c r="D127" s="2"/>
      <c r="E127" s="3">
        <v>61813</v>
      </c>
      <c r="F127" s="3"/>
      <c r="G127" s="3">
        <f t="shared" si="7"/>
        <v>61813</v>
      </c>
      <c r="H127" s="45">
        <v>-340</v>
      </c>
      <c r="I127" s="45">
        <v>6071</v>
      </c>
      <c r="J127" s="3">
        <f t="shared" si="8"/>
        <v>67544</v>
      </c>
      <c r="K127" s="45">
        <v>-6744</v>
      </c>
      <c r="L127" s="45"/>
      <c r="M127" s="3">
        <f t="shared" si="9"/>
        <v>60800</v>
      </c>
      <c r="N127" s="45">
        <v>25000</v>
      </c>
      <c r="O127" s="45"/>
      <c r="P127" s="3">
        <f t="shared" si="5"/>
        <v>85800</v>
      </c>
      <c r="Q127" s="45"/>
      <c r="R127" s="45"/>
      <c r="S127" s="3">
        <f t="shared" si="6"/>
        <v>85800</v>
      </c>
    </row>
    <row r="128" spans="1:19" x14ac:dyDescent="0.2">
      <c r="A128" s="13" t="s">
        <v>24</v>
      </c>
      <c r="B128" s="2">
        <v>20</v>
      </c>
      <c r="C128" s="2">
        <v>55</v>
      </c>
      <c r="D128" s="2" t="s">
        <v>25</v>
      </c>
      <c r="E128" s="3">
        <v>229642</v>
      </c>
      <c r="F128" s="3"/>
      <c r="G128" s="3">
        <f t="shared" si="7"/>
        <v>229642</v>
      </c>
      <c r="H128" s="3"/>
      <c r="I128" s="3"/>
      <c r="J128" s="3">
        <f t="shared" si="8"/>
        <v>229642</v>
      </c>
      <c r="K128" s="3"/>
      <c r="L128" s="3"/>
      <c r="M128" s="3">
        <f t="shared" si="9"/>
        <v>229642</v>
      </c>
      <c r="N128" s="3"/>
      <c r="O128" s="3"/>
      <c r="P128" s="3">
        <f t="shared" si="5"/>
        <v>229642</v>
      </c>
      <c r="Q128" s="3"/>
      <c r="R128" s="3"/>
      <c r="S128" s="3">
        <f t="shared" si="6"/>
        <v>229642</v>
      </c>
    </row>
    <row r="129" spans="1:19" x14ac:dyDescent="0.2">
      <c r="A129" s="13" t="s">
        <v>26</v>
      </c>
      <c r="B129" s="2">
        <v>10</v>
      </c>
      <c r="C129" s="2">
        <v>5</v>
      </c>
      <c r="D129" s="2" t="s">
        <v>27</v>
      </c>
      <c r="E129" s="3">
        <v>8000</v>
      </c>
      <c r="F129" s="3"/>
      <c r="G129" s="3">
        <f t="shared" si="7"/>
        <v>8000</v>
      </c>
      <c r="H129" s="3"/>
      <c r="I129" s="3"/>
      <c r="J129" s="3">
        <f t="shared" si="8"/>
        <v>8000</v>
      </c>
      <c r="K129" s="3"/>
      <c r="L129" s="3"/>
      <c r="M129" s="3">
        <f t="shared" si="9"/>
        <v>8000</v>
      </c>
      <c r="N129" s="3"/>
      <c r="O129" s="3"/>
      <c r="P129" s="3">
        <f t="shared" si="5"/>
        <v>8000</v>
      </c>
      <c r="Q129" s="3"/>
      <c r="R129" s="3"/>
      <c r="S129" s="3">
        <f t="shared" si="6"/>
        <v>8000</v>
      </c>
    </row>
    <row r="130" spans="1:19" x14ac:dyDescent="0.2">
      <c r="A130" s="13" t="s">
        <v>28</v>
      </c>
      <c r="B130" s="2">
        <v>10</v>
      </c>
      <c r="C130" s="2">
        <v>55</v>
      </c>
      <c r="D130" s="2" t="s">
        <v>29</v>
      </c>
      <c r="E130" s="3">
        <v>3481</v>
      </c>
      <c r="F130" s="3"/>
      <c r="G130" s="3">
        <f t="shared" si="7"/>
        <v>3481</v>
      </c>
      <c r="H130" s="3"/>
      <c r="I130" s="3"/>
      <c r="J130" s="3">
        <f t="shared" si="8"/>
        <v>3481</v>
      </c>
      <c r="K130" s="3"/>
      <c r="L130" s="3"/>
      <c r="M130" s="3">
        <f t="shared" si="9"/>
        <v>3481</v>
      </c>
      <c r="N130" s="3"/>
      <c r="O130" s="3"/>
      <c r="P130" s="3">
        <f t="shared" si="5"/>
        <v>3481</v>
      </c>
      <c r="Q130" s="3"/>
      <c r="R130" s="3"/>
      <c r="S130" s="3">
        <f t="shared" si="6"/>
        <v>3481</v>
      </c>
    </row>
    <row r="131" spans="1:19" x14ac:dyDescent="0.2">
      <c r="E131" s="3">
        <v>0</v>
      </c>
      <c r="F131" s="3">
        <v>0</v>
      </c>
      <c r="G131" s="3">
        <f t="shared" si="7"/>
        <v>0</v>
      </c>
      <c r="H131" s="3">
        <v>0</v>
      </c>
      <c r="I131" s="3">
        <v>0</v>
      </c>
      <c r="J131" s="3">
        <f t="shared" si="8"/>
        <v>0</v>
      </c>
      <c r="K131" s="3">
        <v>0</v>
      </c>
      <c r="L131" s="3">
        <v>0</v>
      </c>
      <c r="M131" s="3">
        <f t="shared" si="9"/>
        <v>0</v>
      </c>
      <c r="N131" s="3">
        <v>0</v>
      </c>
      <c r="O131" s="3">
        <v>0</v>
      </c>
      <c r="P131" s="3">
        <f t="shared" si="5"/>
        <v>0</v>
      </c>
      <c r="Q131" s="3">
        <v>0</v>
      </c>
      <c r="R131" s="3">
        <v>0</v>
      </c>
      <c r="S131" s="3">
        <f t="shared" si="6"/>
        <v>0</v>
      </c>
    </row>
    <row r="132" spans="1:19" s="4" customFormat="1" x14ac:dyDescent="0.2">
      <c r="A132" s="11" t="s">
        <v>30</v>
      </c>
      <c r="B132" s="12"/>
      <c r="C132" s="12"/>
      <c r="E132" s="5">
        <f>E133+E134+E135+E136</f>
        <v>69781.853263427838</v>
      </c>
      <c r="F132" s="5">
        <f>F133+F134+F135+F136</f>
        <v>0</v>
      </c>
      <c r="G132" s="5">
        <f t="shared" si="7"/>
        <v>69781.853263427838</v>
      </c>
      <c r="H132" s="5">
        <f>H133+H134+H135+H136</f>
        <v>0</v>
      </c>
      <c r="I132" s="5">
        <f>I133+I134+I135+I136</f>
        <v>0</v>
      </c>
      <c r="J132" s="5">
        <f t="shared" si="8"/>
        <v>69781.853263427838</v>
      </c>
      <c r="K132" s="5">
        <f>K133+K134+K135+K136</f>
        <v>0</v>
      </c>
      <c r="L132" s="5">
        <f>L133+L134+L135+L136</f>
        <v>0</v>
      </c>
      <c r="M132" s="5">
        <f t="shared" si="9"/>
        <v>69781.853263427838</v>
      </c>
      <c r="N132" s="5">
        <f>N133+N134+N135+N136</f>
        <v>0</v>
      </c>
      <c r="O132" s="5">
        <f>O133+O134+O135+O136</f>
        <v>0</v>
      </c>
      <c r="P132" s="5">
        <f t="shared" si="5"/>
        <v>69781.853263427838</v>
      </c>
      <c r="Q132" s="5">
        <f>Q133+Q134+Q135+Q136</f>
        <v>0</v>
      </c>
      <c r="R132" s="5">
        <f>R133+R134+R135+R136</f>
        <v>0</v>
      </c>
      <c r="S132" s="5">
        <f t="shared" si="6"/>
        <v>69781.853263427838</v>
      </c>
    </row>
    <row r="133" spans="1:19" x14ac:dyDescent="0.2">
      <c r="A133" s="14" t="s">
        <v>31</v>
      </c>
      <c r="B133" s="2">
        <v>10</v>
      </c>
      <c r="C133" s="2">
        <v>601</v>
      </c>
      <c r="D133" s="2"/>
      <c r="E133" s="3">
        <v>17403.031767427823</v>
      </c>
      <c r="F133" s="3"/>
      <c r="G133" s="3">
        <f t="shared" si="7"/>
        <v>17403.031767427823</v>
      </c>
      <c r="H133" s="3"/>
      <c r="I133" s="3"/>
      <c r="J133" s="3">
        <f t="shared" si="8"/>
        <v>17403.031767427823</v>
      </c>
      <c r="K133" s="3"/>
      <c r="L133" s="3"/>
      <c r="M133" s="3">
        <f t="shared" si="9"/>
        <v>17403.031767427823</v>
      </c>
      <c r="N133" s="3"/>
      <c r="O133" s="3"/>
      <c r="P133" s="3">
        <f t="shared" si="5"/>
        <v>17403.031767427823</v>
      </c>
      <c r="Q133" s="3"/>
      <c r="R133" s="3"/>
      <c r="S133" s="3">
        <f t="shared" si="6"/>
        <v>17403.031767427823</v>
      </c>
    </row>
    <row r="134" spans="1:19" x14ac:dyDescent="0.2">
      <c r="A134" s="14" t="s">
        <v>32</v>
      </c>
      <c r="B134" s="2">
        <v>10</v>
      </c>
      <c r="C134" s="2">
        <v>601</v>
      </c>
      <c r="D134" s="2" t="s">
        <v>25</v>
      </c>
      <c r="E134" s="3">
        <v>50212.821496000019</v>
      </c>
      <c r="F134" s="3"/>
      <c r="G134" s="3">
        <f t="shared" si="7"/>
        <v>50212.821496000019</v>
      </c>
      <c r="H134" s="3"/>
      <c r="I134" s="3"/>
      <c r="J134" s="3">
        <f t="shared" si="8"/>
        <v>50212.821496000019</v>
      </c>
      <c r="K134" s="3"/>
      <c r="L134" s="3"/>
      <c r="M134" s="3">
        <f t="shared" si="9"/>
        <v>50212.821496000019</v>
      </c>
      <c r="N134" s="3"/>
      <c r="O134" s="3"/>
      <c r="P134" s="3">
        <f t="shared" si="5"/>
        <v>50212.821496000019</v>
      </c>
      <c r="Q134" s="3"/>
      <c r="R134" s="3"/>
      <c r="S134" s="3">
        <f t="shared" si="6"/>
        <v>50212.821496000019</v>
      </c>
    </row>
    <row r="135" spans="1:19" x14ac:dyDescent="0.2">
      <c r="A135" s="14" t="s">
        <v>33</v>
      </c>
      <c r="B135" s="2">
        <v>10</v>
      </c>
      <c r="C135" s="2">
        <v>601</v>
      </c>
      <c r="D135" s="2" t="s">
        <v>27</v>
      </c>
      <c r="E135" s="3">
        <v>1400</v>
      </c>
      <c r="F135" s="3"/>
      <c r="G135" s="3">
        <f t="shared" si="7"/>
        <v>1400</v>
      </c>
      <c r="H135" s="3"/>
      <c r="I135" s="3"/>
      <c r="J135" s="3">
        <f t="shared" si="8"/>
        <v>1400</v>
      </c>
      <c r="K135" s="3"/>
      <c r="L135" s="3"/>
      <c r="M135" s="3">
        <f t="shared" si="9"/>
        <v>1400</v>
      </c>
      <c r="N135" s="3"/>
      <c r="O135" s="3"/>
      <c r="P135" s="3">
        <f t="shared" si="5"/>
        <v>1400</v>
      </c>
      <c r="Q135" s="3"/>
      <c r="R135" s="3"/>
      <c r="S135" s="3">
        <f t="shared" si="6"/>
        <v>1400</v>
      </c>
    </row>
    <row r="136" spans="1:19" x14ac:dyDescent="0.2">
      <c r="A136" s="14" t="s">
        <v>34</v>
      </c>
      <c r="B136" s="2">
        <v>10</v>
      </c>
      <c r="C136" s="2">
        <v>601</v>
      </c>
      <c r="D136" s="2" t="s">
        <v>29</v>
      </c>
      <c r="E136" s="3">
        <v>766</v>
      </c>
      <c r="F136" s="3"/>
      <c r="G136" s="3">
        <f t="shared" si="7"/>
        <v>766</v>
      </c>
      <c r="H136" s="3"/>
      <c r="I136" s="3"/>
      <c r="J136" s="3">
        <f t="shared" si="8"/>
        <v>766</v>
      </c>
      <c r="K136" s="3"/>
      <c r="L136" s="3"/>
      <c r="M136" s="3">
        <f t="shared" si="9"/>
        <v>766</v>
      </c>
      <c r="N136" s="3"/>
      <c r="O136" s="3"/>
      <c r="P136" s="3">
        <f t="shared" si="5"/>
        <v>766</v>
      </c>
      <c r="Q136" s="3"/>
      <c r="R136" s="3"/>
      <c r="S136" s="3">
        <f t="shared" si="6"/>
        <v>766</v>
      </c>
    </row>
    <row r="137" spans="1:19" x14ac:dyDescent="0.2">
      <c r="A137" s="14"/>
      <c r="D137" s="2"/>
      <c r="E137" s="3"/>
      <c r="F137" s="3"/>
      <c r="G137" s="3">
        <f t="shared" si="7"/>
        <v>0</v>
      </c>
      <c r="H137" s="3"/>
      <c r="I137" s="3"/>
      <c r="J137" s="3">
        <f t="shared" si="8"/>
        <v>0</v>
      </c>
      <c r="K137" s="3"/>
      <c r="L137" s="3"/>
      <c r="M137" s="3">
        <f t="shared" si="9"/>
        <v>0</v>
      </c>
      <c r="N137" s="3"/>
      <c r="O137" s="3"/>
      <c r="P137" s="3">
        <f t="shared" si="5"/>
        <v>0</v>
      </c>
      <c r="Q137" s="3"/>
      <c r="R137" s="3"/>
      <c r="S137" s="3">
        <f t="shared" si="6"/>
        <v>0</v>
      </c>
    </row>
    <row r="138" spans="1:19" s="4" customFormat="1" x14ac:dyDescent="0.2">
      <c r="A138" s="11" t="s">
        <v>39</v>
      </c>
      <c r="B138" s="2">
        <v>60</v>
      </c>
      <c r="C138" s="2">
        <v>61</v>
      </c>
      <c r="D138" s="10"/>
      <c r="E138" s="5">
        <v>14900</v>
      </c>
      <c r="F138" s="5"/>
      <c r="G138" s="5">
        <f t="shared" si="7"/>
        <v>14900</v>
      </c>
      <c r="H138" s="5"/>
      <c r="I138" s="5"/>
      <c r="J138" s="5">
        <f t="shared" si="8"/>
        <v>14900</v>
      </c>
      <c r="K138" s="5"/>
      <c r="L138" s="5"/>
      <c r="M138" s="5">
        <f t="shared" si="9"/>
        <v>14900</v>
      </c>
      <c r="N138" s="5"/>
      <c r="O138" s="5"/>
      <c r="P138" s="5">
        <f t="shared" si="5"/>
        <v>14900</v>
      </c>
      <c r="Q138" s="5"/>
      <c r="R138" s="5"/>
      <c r="S138" s="5">
        <f t="shared" si="6"/>
        <v>14900</v>
      </c>
    </row>
    <row r="139" spans="1:19" x14ac:dyDescent="0.2">
      <c r="A139" s="13"/>
      <c r="D139" s="2"/>
      <c r="E139" s="3">
        <v>0</v>
      </c>
      <c r="F139" s="3">
        <v>0</v>
      </c>
      <c r="G139" s="3">
        <f t="shared" si="7"/>
        <v>0</v>
      </c>
      <c r="H139" s="3">
        <v>0</v>
      </c>
      <c r="I139" s="3">
        <v>0</v>
      </c>
      <c r="J139" s="3">
        <f t="shared" si="8"/>
        <v>0</v>
      </c>
      <c r="K139" s="3">
        <v>0</v>
      </c>
      <c r="L139" s="3">
        <v>0</v>
      </c>
      <c r="M139" s="3">
        <f t="shared" si="9"/>
        <v>0</v>
      </c>
      <c r="N139" s="3">
        <v>0</v>
      </c>
      <c r="O139" s="3">
        <v>0</v>
      </c>
      <c r="P139" s="3">
        <f t="shared" ref="P139:P204" si="10">M139+N139+O139</f>
        <v>0</v>
      </c>
      <c r="Q139" s="3">
        <v>0</v>
      </c>
      <c r="R139" s="3">
        <v>0</v>
      </c>
      <c r="S139" s="3">
        <f t="shared" ref="S139:S204" si="11">P139+Q139+R139</f>
        <v>0</v>
      </c>
    </row>
    <row r="140" spans="1:19" x14ac:dyDescent="0.2">
      <c r="A140" s="13"/>
      <c r="D140" s="2"/>
      <c r="E140" s="1">
        <v>0</v>
      </c>
      <c r="F140" s="1">
        <v>0</v>
      </c>
      <c r="G140" s="1">
        <f t="shared" si="7"/>
        <v>0</v>
      </c>
      <c r="H140" s="1">
        <v>0</v>
      </c>
      <c r="I140" s="1">
        <v>0</v>
      </c>
      <c r="J140" s="1">
        <f t="shared" si="8"/>
        <v>0</v>
      </c>
      <c r="K140" s="1">
        <v>0</v>
      </c>
      <c r="L140" s="1">
        <v>0</v>
      </c>
      <c r="M140" s="1">
        <f t="shared" si="9"/>
        <v>0</v>
      </c>
      <c r="N140" s="1">
        <v>0</v>
      </c>
      <c r="O140" s="1">
        <v>0</v>
      </c>
      <c r="P140" s="1">
        <f t="shared" si="10"/>
        <v>0</v>
      </c>
      <c r="Q140" s="1">
        <v>0</v>
      </c>
      <c r="R140" s="1">
        <v>0</v>
      </c>
      <c r="S140" s="1">
        <f t="shared" si="11"/>
        <v>0</v>
      </c>
    </row>
    <row r="141" spans="1:19" ht="17.25" x14ac:dyDescent="0.3">
      <c r="A141" s="6" t="s">
        <v>44</v>
      </c>
      <c r="D141" s="2"/>
      <c r="E141" s="7">
        <f>E142</f>
        <v>8544160.6502712443</v>
      </c>
      <c r="F141" s="7">
        <f>F142</f>
        <v>364339</v>
      </c>
      <c r="G141" s="7">
        <f t="shared" si="7"/>
        <v>8908499.6502712443</v>
      </c>
      <c r="H141" s="7">
        <f>H142</f>
        <v>0</v>
      </c>
      <c r="I141" s="7">
        <f>I142</f>
        <v>6422</v>
      </c>
      <c r="J141" s="7">
        <f t="shared" si="8"/>
        <v>8914921.6502712443</v>
      </c>
      <c r="K141" s="7">
        <f>K142</f>
        <v>30000</v>
      </c>
      <c r="L141" s="7">
        <f>L142</f>
        <v>94006</v>
      </c>
      <c r="M141" s="7">
        <f t="shared" si="9"/>
        <v>9038927.6502712443</v>
      </c>
      <c r="N141" s="7">
        <f>N142</f>
        <v>30453</v>
      </c>
      <c r="O141" s="7">
        <f>O142</f>
        <v>33700</v>
      </c>
      <c r="P141" s="7">
        <f t="shared" si="10"/>
        <v>9103080.6502712443</v>
      </c>
      <c r="Q141" s="7">
        <f>Q142</f>
        <v>0</v>
      </c>
      <c r="R141" s="7">
        <f>R142</f>
        <v>-80000</v>
      </c>
      <c r="S141" s="7">
        <f t="shared" si="11"/>
        <v>9023080.6502712443</v>
      </c>
    </row>
    <row r="142" spans="1:19" ht="17.25" x14ac:dyDescent="0.3">
      <c r="A142" s="6" t="s">
        <v>13</v>
      </c>
      <c r="D142" s="2"/>
      <c r="E142" s="7">
        <f>E143+E144</f>
        <v>8544160.6502712443</v>
      </c>
      <c r="F142" s="7">
        <f>F143+F144</f>
        <v>364339</v>
      </c>
      <c r="G142" s="7">
        <f t="shared" si="7"/>
        <v>8908499.6502712443</v>
      </c>
      <c r="H142" s="7">
        <f>H143+H144</f>
        <v>0</v>
      </c>
      <c r="I142" s="7">
        <f>I143+I144</f>
        <v>6422</v>
      </c>
      <c r="J142" s="7">
        <f t="shared" si="8"/>
        <v>8914921.6502712443</v>
      </c>
      <c r="K142" s="7">
        <f>K143+K144</f>
        <v>30000</v>
      </c>
      <c r="L142" s="7">
        <f>L143+L144</f>
        <v>94006</v>
      </c>
      <c r="M142" s="7">
        <f t="shared" si="9"/>
        <v>9038927.6502712443</v>
      </c>
      <c r="N142" s="7">
        <f>N143+N144</f>
        <v>30453</v>
      </c>
      <c r="O142" s="7">
        <f>O143+O144</f>
        <v>33700</v>
      </c>
      <c r="P142" s="7">
        <f t="shared" si="10"/>
        <v>9103080.6502712443</v>
      </c>
      <c r="Q142" s="7">
        <f>Q143+Q144</f>
        <v>0</v>
      </c>
      <c r="R142" s="7">
        <f>R143+R144</f>
        <v>-80000</v>
      </c>
      <c r="S142" s="7">
        <f t="shared" si="11"/>
        <v>9023080.6502712443</v>
      </c>
    </row>
    <row r="143" spans="1:19" ht="15.75" x14ac:dyDescent="0.25">
      <c r="A143" s="8" t="s">
        <v>14</v>
      </c>
      <c r="D143" s="2"/>
      <c r="E143" s="9">
        <f>E146+E153</f>
        <v>8277513.9601924196</v>
      </c>
      <c r="F143" s="9">
        <f>F146+F153</f>
        <v>364339</v>
      </c>
      <c r="G143" s="9">
        <f t="shared" si="7"/>
        <v>8641852.9601924196</v>
      </c>
      <c r="H143" s="9">
        <f>H146+H153</f>
        <v>0</v>
      </c>
      <c r="I143" s="9">
        <f>I146+I153</f>
        <v>6422</v>
      </c>
      <c r="J143" s="9">
        <f t="shared" si="8"/>
        <v>8648274.9601924196</v>
      </c>
      <c r="K143" s="9">
        <f>K146+K153</f>
        <v>30000</v>
      </c>
      <c r="L143" s="9">
        <f>L146+L153</f>
        <v>94006</v>
      </c>
      <c r="M143" s="9">
        <f t="shared" si="9"/>
        <v>8772280.9601924196</v>
      </c>
      <c r="N143" s="9">
        <f>N146+N153</f>
        <v>30453</v>
      </c>
      <c r="O143" s="9">
        <f>O146+O153</f>
        <v>33700</v>
      </c>
      <c r="P143" s="9">
        <f t="shared" si="10"/>
        <v>8836433.9601924196</v>
      </c>
      <c r="Q143" s="9">
        <f>Q146+Q153+Q159</f>
        <v>0</v>
      </c>
      <c r="R143" s="9">
        <f>R146+R153</f>
        <v>-80000</v>
      </c>
      <c r="S143" s="9">
        <f t="shared" si="11"/>
        <v>8756433.9601924196</v>
      </c>
    </row>
    <row r="144" spans="1:19" ht="15.75" x14ac:dyDescent="0.25">
      <c r="A144" s="19" t="s">
        <v>15</v>
      </c>
      <c r="D144" s="2"/>
      <c r="E144" s="20">
        <f>E161</f>
        <v>266646.69007882406</v>
      </c>
      <c r="F144" s="20">
        <f>F161</f>
        <v>0</v>
      </c>
      <c r="G144" s="20">
        <f t="shared" ref="G144:G211" si="12">E144+F144</f>
        <v>266646.69007882406</v>
      </c>
      <c r="H144" s="20">
        <f>H161</f>
        <v>0</v>
      </c>
      <c r="I144" s="20">
        <f>I161</f>
        <v>0</v>
      </c>
      <c r="J144" s="20">
        <f t="shared" ref="J144:J211" si="13">G144+H144+I144</f>
        <v>266646.69007882406</v>
      </c>
      <c r="K144" s="20">
        <f>K161</f>
        <v>0</v>
      </c>
      <c r="L144" s="20">
        <f>L161</f>
        <v>0</v>
      </c>
      <c r="M144" s="20">
        <f t="shared" ref="M144:M211" si="14">J144+K144+L144</f>
        <v>266646.69007882406</v>
      </c>
      <c r="N144" s="20">
        <f>N161</f>
        <v>0</v>
      </c>
      <c r="O144" s="20">
        <f>O161</f>
        <v>0</v>
      </c>
      <c r="P144" s="20">
        <f t="shared" si="10"/>
        <v>266646.69007882406</v>
      </c>
      <c r="Q144" s="20">
        <f>Q161</f>
        <v>0</v>
      </c>
      <c r="R144" s="20">
        <f>R161</f>
        <v>0</v>
      </c>
      <c r="S144" s="20">
        <f t="shared" si="11"/>
        <v>266646.69007882406</v>
      </c>
    </row>
    <row r="145" spans="1:19" x14ac:dyDescent="0.2">
      <c r="A145" s="13"/>
      <c r="D145" s="2"/>
      <c r="E145" s="1">
        <v>0</v>
      </c>
      <c r="F145" s="1">
        <v>0</v>
      </c>
      <c r="G145" s="1">
        <f t="shared" si="12"/>
        <v>0</v>
      </c>
      <c r="H145" s="1">
        <v>0</v>
      </c>
      <c r="I145" s="1">
        <v>0</v>
      </c>
      <c r="J145" s="1">
        <f t="shared" si="13"/>
        <v>0</v>
      </c>
      <c r="K145" s="1">
        <v>0</v>
      </c>
      <c r="L145" s="1">
        <v>0</v>
      </c>
      <c r="M145" s="1">
        <f t="shared" si="14"/>
        <v>0</v>
      </c>
      <c r="N145" s="1">
        <v>0</v>
      </c>
      <c r="O145" s="1">
        <v>0</v>
      </c>
      <c r="P145" s="1">
        <f t="shared" si="10"/>
        <v>0</v>
      </c>
      <c r="Q145" s="1">
        <v>0</v>
      </c>
      <c r="R145" s="1">
        <v>0</v>
      </c>
      <c r="S145" s="1">
        <f t="shared" si="11"/>
        <v>0</v>
      </c>
    </row>
    <row r="146" spans="1:19" s="4" customFormat="1" x14ac:dyDescent="0.2">
      <c r="A146" s="11" t="s">
        <v>16</v>
      </c>
      <c r="B146" s="12"/>
      <c r="C146" s="12"/>
      <c r="E146" s="5">
        <f>E147+E148+E149+E150</f>
        <v>7106448.9601924196</v>
      </c>
      <c r="F146" s="5">
        <f>F147+F148+F149+F150</f>
        <v>364339</v>
      </c>
      <c r="G146" s="5">
        <f t="shared" si="12"/>
        <v>7470787.9601924196</v>
      </c>
      <c r="H146" s="5">
        <f>H147+H148+H149+H150</f>
        <v>0</v>
      </c>
      <c r="I146" s="5">
        <f>I147+I148+I149+I150</f>
        <v>206</v>
      </c>
      <c r="J146" s="5">
        <f t="shared" si="13"/>
        <v>7470993.9601924196</v>
      </c>
      <c r="K146" s="5">
        <f>K147+K148+K149+K150+K151</f>
        <v>0</v>
      </c>
      <c r="L146" s="5">
        <f>L147+L148+L149+L150+L151</f>
        <v>94006</v>
      </c>
      <c r="M146" s="5">
        <f t="shared" si="14"/>
        <v>7564999.9601924196</v>
      </c>
      <c r="N146" s="5">
        <f>N147+N148+N149+N150+N151</f>
        <v>0</v>
      </c>
      <c r="O146" s="5">
        <f>O147+O148+O149+O150+O151</f>
        <v>0</v>
      </c>
      <c r="P146" s="5">
        <f t="shared" si="10"/>
        <v>7564999.9601924196</v>
      </c>
      <c r="Q146" s="5">
        <f>Q147+Q148+Q149+Q150+Q151</f>
        <v>45000</v>
      </c>
      <c r="R146" s="5">
        <f>R147+R148+R149+R150+R151</f>
        <v>-80000</v>
      </c>
      <c r="S146" s="5">
        <f t="shared" si="11"/>
        <v>7529999.9601924196</v>
      </c>
    </row>
    <row r="147" spans="1:19" x14ac:dyDescent="0.2">
      <c r="A147" s="13" t="s">
        <v>17</v>
      </c>
      <c r="B147" s="2">
        <v>10</v>
      </c>
      <c r="C147" s="2">
        <v>50</v>
      </c>
      <c r="D147" s="2" t="s">
        <v>18</v>
      </c>
      <c r="E147" s="3">
        <v>3518958.36020834</v>
      </c>
      <c r="F147" s="3"/>
      <c r="G147" s="3">
        <f t="shared" si="12"/>
        <v>3518958.36020834</v>
      </c>
      <c r="H147" s="3"/>
      <c r="I147" s="3"/>
      <c r="J147" s="3">
        <f t="shared" si="13"/>
        <v>3518958.36020834</v>
      </c>
      <c r="K147" s="3"/>
      <c r="L147" s="3"/>
      <c r="M147" s="3">
        <f t="shared" si="14"/>
        <v>3518958.36020834</v>
      </c>
      <c r="N147" s="3"/>
      <c r="O147" s="3"/>
      <c r="P147" s="3">
        <f t="shared" si="10"/>
        <v>3518958.36020834</v>
      </c>
      <c r="Q147" s="3"/>
      <c r="R147" s="3"/>
      <c r="S147" s="3">
        <f t="shared" si="11"/>
        <v>3518958.36020834</v>
      </c>
    </row>
    <row r="148" spans="1:19" ht="14.25" customHeight="1" x14ac:dyDescent="0.2">
      <c r="A148" s="13" t="s">
        <v>19</v>
      </c>
      <c r="B148" s="2">
        <v>20</v>
      </c>
      <c r="C148" s="2">
        <v>50</v>
      </c>
      <c r="D148" s="2"/>
      <c r="E148" s="3">
        <v>1594636</v>
      </c>
      <c r="F148" s="3"/>
      <c r="G148" s="3">
        <f t="shared" si="12"/>
        <v>1594636</v>
      </c>
      <c r="H148" s="3"/>
      <c r="I148" s="45">
        <v>206</v>
      </c>
      <c r="J148" s="3">
        <f t="shared" si="13"/>
        <v>1594842</v>
      </c>
      <c r="K148" s="3"/>
      <c r="L148" s="3"/>
      <c r="M148" s="3">
        <f t="shared" si="14"/>
        <v>1594842</v>
      </c>
      <c r="N148" s="3"/>
      <c r="O148" s="3"/>
      <c r="P148" s="3">
        <f t="shared" si="10"/>
        <v>1594842</v>
      </c>
      <c r="Q148" s="3">
        <v>65000</v>
      </c>
      <c r="R148" s="3">
        <v>-80000</v>
      </c>
      <c r="S148" s="3">
        <f t="shared" si="11"/>
        <v>1579842</v>
      </c>
    </row>
    <row r="149" spans="1:19" x14ac:dyDescent="0.2">
      <c r="A149" s="13" t="s">
        <v>45</v>
      </c>
      <c r="B149" s="2">
        <v>20</v>
      </c>
      <c r="C149" s="2">
        <v>50</v>
      </c>
      <c r="D149" s="2"/>
      <c r="E149" s="3">
        <v>222792</v>
      </c>
      <c r="F149" s="3">
        <v>364339</v>
      </c>
      <c r="G149" s="3">
        <f t="shared" si="12"/>
        <v>587131</v>
      </c>
      <c r="H149" s="3"/>
      <c r="I149" s="3"/>
      <c r="J149" s="3">
        <f t="shared" si="13"/>
        <v>587131</v>
      </c>
      <c r="K149" s="3"/>
      <c r="L149" s="3"/>
      <c r="M149" s="3">
        <f t="shared" si="14"/>
        <v>587131</v>
      </c>
      <c r="N149" s="3"/>
      <c r="O149" s="3"/>
      <c r="P149" s="3">
        <f t="shared" si="10"/>
        <v>587131</v>
      </c>
      <c r="Q149" s="3"/>
      <c r="R149" s="3"/>
      <c r="S149" s="3">
        <f t="shared" si="11"/>
        <v>587131</v>
      </c>
    </row>
    <row r="150" spans="1:19" x14ac:dyDescent="0.2">
      <c r="A150" s="42" t="s">
        <v>20</v>
      </c>
      <c r="B150" s="41">
        <v>20</v>
      </c>
      <c r="C150" s="41">
        <v>50</v>
      </c>
      <c r="D150" s="41" t="s">
        <v>21</v>
      </c>
      <c r="E150" s="3">
        <v>1770062.5999840794</v>
      </c>
      <c r="F150" s="3"/>
      <c r="G150" s="3">
        <f t="shared" si="12"/>
        <v>1770062.5999840794</v>
      </c>
      <c r="H150" s="3"/>
      <c r="I150" s="3"/>
      <c r="J150" s="3">
        <f t="shared" si="13"/>
        <v>1770062.5999840794</v>
      </c>
      <c r="K150" s="3"/>
      <c r="L150" s="3"/>
      <c r="M150" s="3">
        <f t="shared" si="14"/>
        <v>1770062.5999840794</v>
      </c>
      <c r="N150" s="3"/>
      <c r="O150" s="3"/>
      <c r="P150" s="3">
        <f t="shared" si="10"/>
        <v>1770062.5999840794</v>
      </c>
      <c r="Q150" s="3">
        <v>-20000</v>
      </c>
      <c r="R150" s="3"/>
      <c r="S150" s="3">
        <f t="shared" si="11"/>
        <v>1750062.5999840794</v>
      </c>
    </row>
    <row r="151" spans="1:19" x14ac:dyDescent="0.2">
      <c r="A151" s="42" t="s">
        <v>60</v>
      </c>
      <c r="B151" s="41">
        <v>20</v>
      </c>
      <c r="C151" s="41">
        <v>50</v>
      </c>
      <c r="D151" s="41" t="s">
        <v>61</v>
      </c>
      <c r="E151" s="3"/>
      <c r="F151" s="3"/>
      <c r="G151" s="3"/>
      <c r="H151" s="3"/>
      <c r="I151" s="3"/>
      <c r="J151" s="3"/>
      <c r="K151" s="3"/>
      <c r="L151" s="3">
        <v>94006</v>
      </c>
      <c r="M151" s="3">
        <f t="shared" si="14"/>
        <v>94006</v>
      </c>
      <c r="N151" s="3"/>
      <c r="O151" s="3"/>
      <c r="P151" s="3">
        <f t="shared" si="10"/>
        <v>94006</v>
      </c>
      <c r="Q151" s="3"/>
      <c r="R151" s="3"/>
      <c r="S151" s="3">
        <f t="shared" si="11"/>
        <v>94006</v>
      </c>
    </row>
    <row r="152" spans="1:19" x14ac:dyDescent="0.2">
      <c r="E152" s="3">
        <v>0</v>
      </c>
      <c r="F152" s="3">
        <v>0</v>
      </c>
      <c r="G152" s="3">
        <f t="shared" si="12"/>
        <v>0</v>
      </c>
      <c r="H152" s="3">
        <v>0</v>
      </c>
      <c r="I152" s="3">
        <v>0</v>
      </c>
      <c r="J152" s="3">
        <f t="shared" si="13"/>
        <v>0</v>
      </c>
      <c r="K152" s="3">
        <v>0</v>
      </c>
      <c r="L152" s="3">
        <v>0</v>
      </c>
      <c r="M152" s="3">
        <f t="shared" si="14"/>
        <v>0</v>
      </c>
      <c r="N152" s="3">
        <v>0</v>
      </c>
      <c r="O152" s="3">
        <v>0</v>
      </c>
      <c r="P152" s="3">
        <f t="shared" si="10"/>
        <v>0</v>
      </c>
      <c r="Q152" s="3">
        <v>0</v>
      </c>
      <c r="R152" s="3">
        <v>0</v>
      </c>
      <c r="S152" s="3">
        <f t="shared" si="11"/>
        <v>0</v>
      </c>
    </row>
    <row r="153" spans="1:19" s="4" customFormat="1" x14ac:dyDescent="0.2">
      <c r="A153" s="11" t="s">
        <v>22</v>
      </c>
      <c r="B153" s="12"/>
      <c r="C153" s="12"/>
      <c r="E153" s="5">
        <f>E154+E155+E156+E157</f>
        <v>1171065</v>
      </c>
      <c r="F153" s="5">
        <f>F154+F155+F156+F157</f>
        <v>0</v>
      </c>
      <c r="G153" s="5">
        <f t="shared" si="12"/>
        <v>1171065</v>
      </c>
      <c r="H153" s="5">
        <f>H154+H155+H156+H157</f>
        <v>0</v>
      </c>
      <c r="I153" s="5">
        <f>I154+I155+I156+I157</f>
        <v>6216</v>
      </c>
      <c r="J153" s="5">
        <f t="shared" si="13"/>
        <v>1177281</v>
      </c>
      <c r="K153" s="5">
        <f>K154+K155+K156+K157</f>
        <v>30000</v>
      </c>
      <c r="L153" s="5">
        <f>L154+L155+L156+L157</f>
        <v>0</v>
      </c>
      <c r="M153" s="5">
        <f t="shared" si="14"/>
        <v>1207281</v>
      </c>
      <c r="N153" s="5">
        <f>N154+N155+N156+N157</f>
        <v>30453</v>
      </c>
      <c r="O153" s="5">
        <f>O154+O155+O156+O157</f>
        <v>33700</v>
      </c>
      <c r="P153" s="5">
        <f t="shared" si="10"/>
        <v>1271434</v>
      </c>
      <c r="Q153" s="5">
        <f>Q154+Q155+Q156+Q157</f>
        <v>-45344</v>
      </c>
      <c r="R153" s="5">
        <f>R154+R155+R156+R157</f>
        <v>0</v>
      </c>
      <c r="S153" s="5">
        <f t="shared" si="11"/>
        <v>1226090</v>
      </c>
    </row>
    <row r="154" spans="1:19" x14ac:dyDescent="0.2">
      <c r="A154" s="13" t="s">
        <v>23</v>
      </c>
      <c r="B154" s="2">
        <v>20</v>
      </c>
      <c r="C154" s="2">
        <v>55</v>
      </c>
      <c r="D154" s="2"/>
      <c r="E154" s="3">
        <v>94836</v>
      </c>
      <c r="F154" s="3"/>
      <c r="G154" s="3">
        <f t="shared" si="12"/>
        <v>94836</v>
      </c>
      <c r="H154" s="3"/>
      <c r="I154" s="45">
        <v>6216</v>
      </c>
      <c r="J154" s="3">
        <f t="shared" si="13"/>
        <v>101052</v>
      </c>
      <c r="K154" s="3">
        <v>60916</v>
      </c>
      <c r="L154" s="3"/>
      <c r="M154" s="3">
        <f t="shared" si="14"/>
        <v>161968</v>
      </c>
      <c r="N154" s="3">
        <v>30453</v>
      </c>
      <c r="O154" s="3">
        <v>30916</v>
      </c>
      <c r="P154" s="3">
        <f t="shared" si="10"/>
        <v>223337</v>
      </c>
      <c r="Q154" s="3">
        <v>-45344</v>
      </c>
      <c r="R154" s="3"/>
      <c r="S154" s="3">
        <f t="shared" si="11"/>
        <v>177993</v>
      </c>
    </row>
    <row r="155" spans="1:19" x14ac:dyDescent="0.2">
      <c r="A155" s="13" t="s">
        <v>24</v>
      </c>
      <c r="B155" s="2">
        <v>20</v>
      </c>
      <c r="C155" s="2">
        <v>55</v>
      </c>
      <c r="D155" s="2" t="s">
        <v>25</v>
      </c>
      <c r="E155" s="3">
        <v>638466</v>
      </c>
      <c r="F155" s="3"/>
      <c r="G155" s="3">
        <f t="shared" si="12"/>
        <v>638466</v>
      </c>
      <c r="H155" s="3"/>
      <c r="I155" s="3"/>
      <c r="J155" s="3">
        <f t="shared" si="13"/>
        <v>638466</v>
      </c>
      <c r="K155" s="3">
        <v>-30916</v>
      </c>
      <c r="L155" s="3"/>
      <c r="M155" s="3">
        <f t="shared" si="14"/>
        <v>607550</v>
      </c>
      <c r="N155" s="3"/>
      <c r="O155" s="3">
        <v>2784</v>
      </c>
      <c r="P155" s="3">
        <f t="shared" si="10"/>
        <v>610334</v>
      </c>
      <c r="Q155" s="3"/>
      <c r="R155" s="3"/>
      <c r="S155" s="3">
        <f t="shared" si="11"/>
        <v>610334</v>
      </c>
    </row>
    <row r="156" spans="1:19" x14ac:dyDescent="0.2">
      <c r="A156" s="13" t="s">
        <v>26</v>
      </c>
      <c r="B156" s="2">
        <v>10</v>
      </c>
      <c r="C156" s="2">
        <v>5</v>
      </c>
      <c r="D156" s="2" t="s">
        <v>27</v>
      </c>
      <c r="E156" s="3">
        <v>410000</v>
      </c>
      <c r="F156" s="3"/>
      <c r="G156" s="3">
        <f t="shared" si="12"/>
        <v>410000</v>
      </c>
      <c r="H156" s="3"/>
      <c r="I156" s="3"/>
      <c r="J156" s="3">
        <f t="shared" si="13"/>
        <v>410000</v>
      </c>
      <c r="K156" s="3"/>
      <c r="L156" s="3"/>
      <c r="M156" s="3">
        <f t="shared" si="14"/>
        <v>410000</v>
      </c>
      <c r="N156" s="3"/>
      <c r="O156" s="3"/>
      <c r="P156" s="3">
        <f t="shared" si="10"/>
        <v>410000</v>
      </c>
      <c r="Q156" s="3"/>
      <c r="R156" s="3"/>
      <c r="S156" s="3">
        <f t="shared" si="11"/>
        <v>410000</v>
      </c>
    </row>
    <row r="157" spans="1:19" x14ac:dyDescent="0.2">
      <c r="A157" s="13" t="s">
        <v>28</v>
      </c>
      <c r="B157" s="2">
        <v>10</v>
      </c>
      <c r="C157" s="2">
        <v>55</v>
      </c>
      <c r="D157" s="2" t="s">
        <v>29</v>
      </c>
      <c r="E157" s="3">
        <v>27763</v>
      </c>
      <c r="F157" s="3"/>
      <c r="G157" s="3">
        <f t="shared" si="12"/>
        <v>27763</v>
      </c>
      <c r="H157" s="3"/>
      <c r="I157" s="3"/>
      <c r="J157" s="3">
        <f t="shared" si="13"/>
        <v>27763</v>
      </c>
      <c r="K157" s="3"/>
      <c r="L157" s="3"/>
      <c r="M157" s="3">
        <f t="shared" si="14"/>
        <v>27763</v>
      </c>
      <c r="N157" s="3"/>
      <c r="O157" s="3"/>
      <c r="P157" s="3">
        <f t="shared" si="10"/>
        <v>27763</v>
      </c>
      <c r="Q157" s="3"/>
      <c r="R157" s="3"/>
      <c r="S157" s="3">
        <f t="shared" si="11"/>
        <v>27763</v>
      </c>
    </row>
    <row r="158" spans="1:19" x14ac:dyDescent="0.2">
      <c r="A158" s="13"/>
      <c r="D158" s="2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>
        <f t="shared" si="11"/>
        <v>0</v>
      </c>
    </row>
    <row r="159" spans="1:19" x14ac:dyDescent="0.2">
      <c r="A159" s="46" t="s">
        <v>65</v>
      </c>
      <c r="B159" s="41">
        <v>20</v>
      </c>
      <c r="C159" s="41">
        <v>60</v>
      </c>
      <c r="D159" s="2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5">
        <v>344</v>
      </c>
      <c r="R159" s="3"/>
      <c r="S159" s="5">
        <f t="shared" si="11"/>
        <v>344</v>
      </c>
    </row>
    <row r="160" spans="1:19" x14ac:dyDescent="0.2">
      <c r="E160" s="1">
        <v>0</v>
      </c>
      <c r="F160" s="1">
        <v>0</v>
      </c>
      <c r="G160" s="1">
        <f t="shared" si="12"/>
        <v>0</v>
      </c>
      <c r="H160" s="1">
        <v>0</v>
      </c>
      <c r="I160" s="1">
        <v>0</v>
      </c>
      <c r="J160" s="1">
        <f t="shared" si="13"/>
        <v>0</v>
      </c>
      <c r="K160" s="1">
        <v>0</v>
      </c>
      <c r="L160" s="1">
        <v>0</v>
      </c>
      <c r="M160" s="1">
        <f t="shared" si="14"/>
        <v>0</v>
      </c>
      <c r="N160" s="1">
        <v>0</v>
      </c>
      <c r="O160" s="1">
        <v>0</v>
      </c>
      <c r="P160" s="1">
        <f t="shared" si="10"/>
        <v>0</v>
      </c>
      <c r="Q160" s="1">
        <v>0</v>
      </c>
      <c r="R160" s="1">
        <v>0</v>
      </c>
      <c r="S160" s="3">
        <f t="shared" si="11"/>
        <v>0</v>
      </c>
    </row>
    <row r="161" spans="1:19" s="4" customFormat="1" x14ac:dyDescent="0.2">
      <c r="A161" s="11" t="s">
        <v>30</v>
      </c>
      <c r="B161" s="12"/>
      <c r="C161" s="12"/>
      <c r="E161" s="5">
        <f>E162+E163+E164+E165</f>
        <v>266646.69007882406</v>
      </c>
      <c r="F161" s="5">
        <f>F162+F163+F164+F165</f>
        <v>0</v>
      </c>
      <c r="G161" s="5">
        <f t="shared" si="12"/>
        <v>266646.69007882406</v>
      </c>
      <c r="H161" s="5">
        <f>H162+H163+H164+H165</f>
        <v>0</v>
      </c>
      <c r="I161" s="5">
        <f>I162+I163+I164+I165</f>
        <v>0</v>
      </c>
      <c r="J161" s="5">
        <f t="shared" si="13"/>
        <v>266646.69007882406</v>
      </c>
      <c r="K161" s="5">
        <f>K162+K163+K164+K165</f>
        <v>0</v>
      </c>
      <c r="L161" s="5">
        <f>L162+L163+L164+L165</f>
        <v>0</v>
      </c>
      <c r="M161" s="5">
        <f t="shared" si="14"/>
        <v>266646.69007882406</v>
      </c>
      <c r="N161" s="5">
        <f>N162+N163+N164+N165</f>
        <v>0</v>
      </c>
      <c r="O161" s="5">
        <f>O162+O163+O164+O165</f>
        <v>0</v>
      </c>
      <c r="P161" s="5">
        <f t="shared" si="10"/>
        <v>266646.69007882406</v>
      </c>
      <c r="Q161" s="5">
        <f>Q162+Q163+Q164+Q165</f>
        <v>0</v>
      </c>
      <c r="R161" s="5">
        <f>R162+R163+R164+R165</f>
        <v>0</v>
      </c>
      <c r="S161" s="5">
        <f t="shared" si="11"/>
        <v>266646.69007882406</v>
      </c>
    </row>
    <row r="162" spans="1:19" x14ac:dyDescent="0.2">
      <c r="A162" s="14" t="s">
        <v>31</v>
      </c>
      <c r="B162" s="2">
        <v>10</v>
      </c>
      <c r="C162" s="2">
        <v>601</v>
      </c>
      <c r="D162" s="2"/>
      <c r="E162" s="3">
        <v>32828.321300157433</v>
      </c>
      <c r="F162" s="3"/>
      <c r="G162" s="3">
        <f t="shared" si="12"/>
        <v>32828.321300157433</v>
      </c>
      <c r="H162" s="3"/>
      <c r="I162" s="3"/>
      <c r="J162" s="3">
        <f t="shared" si="13"/>
        <v>32828.321300157433</v>
      </c>
      <c r="K162" s="3"/>
      <c r="L162" s="3"/>
      <c r="M162" s="3">
        <f t="shared" si="14"/>
        <v>32828.321300157433</v>
      </c>
      <c r="N162" s="3"/>
      <c r="O162" s="3"/>
      <c r="P162" s="3">
        <f t="shared" si="10"/>
        <v>32828.321300157433</v>
      </c>
      <c r="Q162" s="3"/>
      <c r="R162" s="3"/>
      <c r="S162" s="3">
        <f t="shared" si="11"/>
        <v>32828.321300157433</v>
      </c>
    </row>
    <row r="163" spans="1:19" x14ac:dyDescent="0.2">
      <c r="A163" s="14" t="s">
        <v>32</v>
      </c>
      <c r="B163" s="2">
        <v>10</v>
      </c>
      <c r="C163" s="2">
        <v>601</v>
      </c>
      <c r="D163" s="2" t="s">
        <v>25</v>
      </c>
      <c r="E163" s="3">
        <v>155310.36877866666</v>
      </c>
      <c r="F163" s="3"/>
      <c r="G163" s="3">
        <f t="shared" si="12"/>
        <v>155310.36877866666</v>
      </c>
      <c r="H163" s="3"/>
      <c r="I163" s="3"/>
      <c r="J163" s="3">
        <f t="shared" si="13"/>
        <v>155310.36877866666</v>
      </c>
      <c r="K163" s="3"/>
      <c r="L163" s="3"/>
      <c r="M163" s="3">
        <f t="shared" si="14"/>
        <v>155310.36877866666</v>
      </c>
      <c r="N163" s="3"/>
      <c r="O163" s="3"/>
      <c r="P163" s="3">
        <f t="shared" si="10"/>
        <v>155310.36877866666</v>
      </c>
      <c r="Q163" s="3"/>
      <c r="R163" s="3"/>
      <c r="S163" s="3">
        <f t="shared" si="11"/>
        <v>155310.36877866666</v>
      </c>
    </row>
    <row r="164" spans="1:19" x14ac:dyDescent="0.2">
      <c r="A164" s="14" t="s">
        <v>33</v>
      </c>
      <c r="B164" s="2">
        <v>10</v>
      </c>
      <c r="C164" s="2">
        <v>601</v>
      </c>
      <c r="D164" s="2" t="s">
        <v>27</v>
      </c>
      <c r="E164" s="3">
        <v>72400</v>
      </c>
      <c r="F164" s="3"/>
      <c r="G164" s="3">
        <f t="shared" si="12"/>
        <v>72400</v>
      </c>
      <c r="H164" s="3"/>
      <c r="I164" s="3"/>
      <c r="J164" s="3">
        <f t="shared" si="13"/>
        <v>72400</v>
      </c>
      <c r="K164" s="3"/>
      <c r="L164" s="3"/>
      <c r="M164" s="3">
        <f t="shared" si="14"/>
        <v>72400</v>
      </c>
      <c r="N164" s="3"/>
      <c r="O164" s="3"/>
      <c r="P164" s="3">
        <f t="shared" si="10"/>
        <v>72400</v>
      </c>
      <c r="Q164" s="3"/>
      <c r="R164" s="3"/>
      <c r="S164" s="3">
        <f t="shared" si="11"/>
        <v>72400</v>
      </c>
    </row>
    <row r="165" spans="1:19" x14ac:dyDescent="0.2">
      <c r="A165" s="14" t="s">
        <v>34</v>
      </c>
      <c r="B165" s="2">
        <v>10</v>
      </c>
      <c r="C165" s="2">
        <v>601</v>
      </c>
      <c r="D165" s="2" t="s">
        <v>29</v>
      </c>
      <c r="E165" s="3">
        <v>6108</v>
      </c>
      <c r="F165" s="3"/>
      <c r="G165" s="3">
        <f t="shared" si="12"/>
        <v>6108</v>
      </c>
      <c r="H165" s="3"/>
      <c r="I165" s="3"/>
      <c r="J165" s="3">
        <f t="shared" si="13"/>
        <v>6108</v>
      </c>
      <c r="K165" s="3"/>
      <c r="L165" s="3"/>
      <c r="M165" s="3">
        <f t="shared" si="14"/>
        <v>6108</v>
      </c>
      <c r="N165" s="3"/>
      <c r="O165" s="3"/>
      <c r="P165" s="3">
        <f t="shared" si="10"/>
        <v>6108</v>
      </c>
      <c r="Q165" s="3"/>
      <c r="R165" s="3"/>
      <c r="S165" s="3">
        <f t="shared" si="11"/>
        <v>6108</v>
      </c>
    </row>
    <row r="166" spans="1:19" x14ac:dyDescent="0.2">
      <c r="A166" s="14"/>
      <c r="D166" s="2"/>
      <c r="E166" s="3"/>
      <c r="F166" s="3"/>
      <c r="G166" s="3">
        <f t="shared" si="12"/>
        <v>0</v>
      </c>
      <c r="H166" s="3"/>
      <c r="I166" s="3"/>
      <c r="J166" s="3">
        <f t="shared" si="13"/>
        <v>0</v>
      </c>
      <c r="K166" s="3"/>
      <c r="L166" s="3"/>
      <c r="M166" s="3">
        <f t="shared" si="14"/>
        <v>0</v>
      </c>
      <c r="N166" s="3"/>
      <c r="O166" s="3"/>
      <c r="P166" s="3">
        <f t="shared" si="10"/>
        <v>0</v>
      </c>
      <c r="Q166" s="3"/>
      <c r="R166" s="3"/>
      <c r="S166" s="3">
        <f t="shared" si="11"/>
        <v>0</v>
      </c>
    </row>
    <row r="167" spans="1:19" x14ac:dyDescent="0.2">
      <c r="A167" s="17"/>
      <c r="D167" s="2"/>
      <c r="E167" s="3">
        <v>0</v>
      </c>
      <c r="F167" s="3">
        <v>0</v>
      </c>
      <c r="G167" s="3">
        <f t="shared" si="12"/>
        <v>0</v>
      </c>
      <c r="H167" s="3">
        <v>0</v>
      </c>
      <c r="I167" s="3">
        <v>0</v>
      </c>
      <c r="J167" s="3">
        <f t="shared" si="13"/>
        <v>0</v>
      </c>
      <c r="K167" s="3">
        <v>0</v>
      </c>
      <c r="L167" s="3">
        <v>0</v>
      </c>
      <c r="M167" s="3">
        <f t="shared" si="14"/>
        <v>0</v>
      </c>
      <c r="N167" s="3">
        <v>0</v>
      </c>
      <c r="O167" s="3">
        <v>0</v>
      </c>
      <c r="P167" s="3">
        <f t="shared" si="10"/>
        <v>0</v>
      </c>
      <c r="Q167" s="3">
        <v>0</v>
      </c>
      <c r="R167" s="3">
        <v>0</v>
      </c>
      <c r="S167" s="3">
        <f t="shared" si="11"/>
        <v>0</v>
      </c>
    </row>
    <row r="168" spans="1:19" ht="17.25" x14ac:dyDescent="0.3">
      <c r="A168" s="6" t="s">
        <v>46</v>
      </c>
      <c r="D168" s="2"/>
      <c r="E168" s="7">
        <f>E169</f>
        <v>4366587.2686975105</v>
      </c>
      <c r="F168" s="7">
        <f>F169</f>
        <v>0</v>
      </c>
      <c r="G168" s="7">
        <f t="shared" si="12"/>
        <v>4366587.2686975105</v>
      </c>
      <c r="H168" s="7">
        <f>H169</f>
        <v>-7386</v>
      </c>
      <c r="I168" s="7">
        <f>I169</f>
        <v>196513</v>
      </c>
      <c r="J168" s="7">
        <f t="shared" si="13"/>
        <v>4555714.2686975105</v>
      </c>
      <c r="K168" s="7">
        <f>K169</f>
        <v>6604</v>
      </c>
      <c r="L168" s="7">
        <f>L169</f>
        <v>0</v>
      </c>
      <c r="M168" s="7">
        <f t="shared" si="14"/>
        <v>4562318.2686975105</v>
      </c>
      <c r="N168" s="7">
        <f>N169</f>
        <v>0</v>
      </c>
      <c r="O168" s="7">
        <f>O169</f>
        <v>0</v>
      </c>
      <c r="P168" s="7">
        <f t="shared" si="10"/>
        <v>4562318.2686975105</v>
      </c>
      <c r="Q168" s="7">
        <f>Q169</f>
        <v>-82000</v>
      </c>
      <c r="R168" s="7">
        <f>R169</f>
        <v>-40000</v>
      </c>
      <c r="S168" s="7">
        <f t="shared" si="11"/>
        <v>4440318.2686975105</v>
      </c>
    </row>
    <row r="169" spans="1:19" ht="17.25" x14ac:dyDescent="0.3">
      <c r="A169" s="6" t="s">
        <v>13</v>
      </c>
      <c r="D169" s="2"/>
      <c r="E169" s="7">
        <f>E171+E172+E170</f>
        <v>4366587.2686975105</v>
      </c>
      <c r="F169" s="7">
        <f>F171+F172+F170</f>
        <v>0</v>
      </c>
      <c r="G169" s="7">
        <f t="shared" si="12"/>
        <v>4366587.2686975105</v>
      </c>
      <c r="H169" s="7">
        <f>H171+H172+H170</f>
        <v>-7386</v>
      </c>
      <c r="I169" s="7">
        <f>I171+I172+I170</f>
        <v>196513</v>
      </c>
      <c r="J169" s="7">
        <f t="shared" si="13"/>
        <v>4555714.2686975105</v>
      </c>
      <c r="K169" s="7">
        <f>K171+K172+K170</f>
        <v>6604</v>
      </c>
      <c r="L169" s="7">
        <f>L171+L172+L170</f>
        <v>0</v>
      </c>
      <c r="M169" s="7">
        <f t="shared" si="14"/>
        <v>4562318.2686975105</v>
      </c>
      <c r="N169" s="7">
        <f>N171+N172+N170</f>
        <v>0</v>
      </c>
      <c r="O169" s="7">
        <f>O171+O172+O170</f>
        <v>0</v>
      </c>
      <c r="P169" s="7">
        <f t="shared" si="10"/>
        <v>4562318.2686975105</v>
      </c>
      <c r="Q169" s="7">
        <f>Q171+Q172+Q170</f>
        <v>-82000</v>
      </c>
      <c r="R169" s="7">
        <f>R171+R172+R170</f>
        <v>-40000</v>
      </c>
      <c r="S169" s="7">
        <f t="shared" si="11"/>
        <v>4440318.2686975105</v>
      </c>
    </row>
    <row r="170" spans="1:19" ht="15.75" x14ac:dyDescent="0.25">
      <c r="A170" s="8" t="s">
        <v>47</v>
      </c>
      <c r="D170" s="2"/>
      <c r="E170" s="9">
        <f>E176+E180</f>
        <v>3184073</v>
      </c>
      <c r="F170" s="9">
        <f>F176+F180</f>
        <v>0</v>
      </c>
      <c r="G170" s="9">
        <f t="shared" si="12"/>
        <v>3184073</v>
      </c>
      <c r="H170" s="9">
        <f>H176+H180</f>
        <v>0</v>
      </c>
      <c r="I170" s="9">
        <f>I176+I180</f>
        <v>0</v>
      </c>
      <c r="J170" s="9">
        <f t="shared" si="13"/>
        <v>3184073</v>
      </c>
      <c r="K170" s="9">
        <f>K176+K180</f>
        <v>0</v>
      </c>
      <c r="L170" s="9">
        <f>L176+L180</f>
        <v>0</v>
      </c>
      <c r="M170" s="9">
        <f t="shared" si="14"/>
        <v>3184073</v>
      </c>
      <c r="N170" s="9">
        <f>N176+N180</f>
        <v>0</v>
      </c>
      <c r="O170" s="9">
        <f>O176+O180</f>
        <v>0</v>
      </c>
      <c r="P170" s="9">
        <f t="shared" si="10"/>
        <v>3184073</v>
      </c>
      <c r="Q170" s="9">
        <f>Q176+Q180</f>
        <v>-20000</v>
      </c>
      <c r="R170" s="9">
        <f>R176+R180</f>
        <v>0</v>
      </c>
      <c r="S170" s="9">
        <f t="shared" si="11"/>
        <v>3164073</v>
      </c>
    </row>
    <row r="171" spans="1:19" ht="15.75" x14ac:dyDescent="0.25">
      <c r="A171" s="8" t="s">
        <v>14</v>
      </c>
      <c r="D171" s="2"/>
      <c r="E171" s="9">
        <f>E175+E179</f>
        <v>1148708</v>
      </c>
      <c r="F171" s="9">
        <f>F175+F179</f>
        <v>0</v>
      </c>
      <c r="G171" s="9">
        <f t="shared" si="12"/>
        <v>1148708</v>
      </c>
      <c r="H171" s="9">
        <f>H175+H179</f>
        <v>-7386</v>
      </c>
      <c r="I171" s="9">
        <f>I175+I179</f>
        <v>196513</v>
      </c>
      <c r="J171" s="9">
        <f t="shared" si="13"/>
        <v>1337835</v>
      </c>
      <c r="K171" s="9">
        <f>K175+K179</f>
        <v>6604</v>
      </c>
      <c r="L171" s="9">
        <f>L175+L179</f>
        <v>0</v>
      </c>
      <c r="M171" s="9">
        <f t="shared" si="14"/>
        <v>1344439</v>
      </c>
      <c r="N171" s="9">
        <f>N175+N179</f>
        <v>0</v>
      </c>
      <c r="O171" s="9">
        <f>O175+O179</f>
        <v>0</v>
      </c>
      <c r="P171" s="9">
        <f t="shared" si="10"/>
        <v>1344439</v>
      </c>
      <c r="Q171" s="9">
        <f>Q175+Q179</f>
        <v>-62000</v>
      </c>
      <c r="R171" s="9">
        <f>R175+R179</f>
        <v>-40000</v>
      </c>
      <c r="S171" s="9">
        <f t="shared" si="11"/>
        <v>1242439</v>
      </c>
    </row>
    <row r="172" spans="1:19" ht="15.75" x14ac:dyDescent="0.25">
      <c r="A172" s="19" t="s">
        <v>15</v>
      </c>
      <c r="D172" s="2"/>
      <c r="E172" s="20">
        <f>E182</f>
        <v>33806.268697510386</v>
      </c>
      <c r="F172" s="20">
        <f>F182</f>
        <v>0</v>
      </c>
      <c r="G172" s="20">
        <f t="shared" si="12"/>
        <v>33806.268697510386</v>
      </c>
      <c r="H172" s="20">
        <f>H182</f>
        <v>0</v>
      </c>
      <c r="I172" s="20">
        <f>I182</f>
        <v>0</v>
      </c>
      <c r="J172" s="20">
        <f t="shared" si="13"/>
        <v>33806.268697510386</v>
      </c>
      <c r="K172" s="20">
        <f>K182</f>
        <v>0</v>
      </c>
      <c r="L172" s="20">
        <f>L182</f>
        <v>0</v>
      </c>
      <c r="M172" s="20">
        <f t="shared" si="14"/>
        <v>33806.268697510386</v>
      </c>
      <c r="N172" s="20">
        <f>N182</f>
        <v>0</v>
      </c>
      <c r="O172" s="20">
        <f>O182</f>
        <v>0</v>
      </c>
      <c r="P172" s="20">
        <f t="shared" si="10"/>
        <v>33806.268697510386</v>
      </c>
      <c r="Q172" s="20">
        <f>Q182</f>
        <v>0</v>
      </c>
      <c r="R172" s="20">
        <f>R182</f>
        <v>0</v>
      </c>
      <c r="S172" s="20">
        <f t="shared" si="11"/>
        <v>33806.268697510386</v>
      </c>
    </row>
    <row r="173" spans="1:19" ht="13.9" customHeight="1" x14ac:dyDescent="0.3">
      <c r="A173" s="6"/>
      <c r="D173" s="2"/>
      <c r="E173" s="3">
        <v>0</v>
      </c>
      <c r="F173" s="3">
        <v>0</v>
      </c>
      <c r="G173" s="3">
        <f t="shared" si="12"/>
        <v>0</v>
      </c>
      <c r="H173" s="3">
        <v>0</v>
      </c>
      <c r="I173" s="3">
        <v>0</v>
      </c>
      <c r="J173" s="3">
        <f t="shared" si="13"/>
        <v>0</v>
      </c>
      <c r="K173" s="3">
        <v>0</v>
      </c>
      <c r="L173" s="3">
        <v>0</v>
      </c>
      <c r="M173" s="3">
        <f t="shared" si="14"/>
        <v>0</v>
      </c>
      <c r="N173" s="3">
        <v>0</v>
      </c>
      <c r="O173" s="3">
        <v>0</v>
      </c>
      <c r="P173" s="3">
        <f t="shared" si="10"/>
        <v>0</v>
      </c>
      <c r="Q173" s="3">
        <v>0</v>
      </c>
      <c r="R173" s="3">
        <v>0</v>
      </c>
      <c r="S173" s="3">
        <f t="shared" si="11"/>
        <v>0</v>
      </c>
    </row>
    <row r="174" spans="1:19" s="4" customFormat="1" ht="13.9" customHeight="1" x14ac:dyDescent="0.2">
      <c r="A174" s="11" t="s">
        <v>16</v>
      </c>
      <c r="B174" s="12"/>
      <c r="C174" s="12"/>
      <c r="D174" s="12"/>
      <c r="E174" s="5">
        <f>E175+E176</f>
        <v>4207731</v>
      </c>
      <c r="F174" s="5">
        <f>F175+F176</f>
        <v>0</v>
      </c>
      <c r="G174" s="5">
        <f t="shared" si="12"/>
        <v>4207731</v>
      </c>
      <c r="H174" s="5">
        <f>H175+H176</f>
        <v>-7386</v>
      </c>
      <c r="I174" s="5">
        <f>I175+I176</f>
        <v>65902</v>
      </c>
      <c r="J174" s="5">
        <f t="shared" si="13"/>
        <v>4266247</v>
      </c>
      <c r="K174" s="5">
        <f>K175+K176</f>
        <v>6604</v>
      </c>
      <c r="L174" s="5">
        <f>L175+L176</f>
        <v>0</v>
      </c>
      <c r="M174" s="5">
        <f t="shared" si="14"/>
        <v>4272851</v>
      </c>
      <c r="N174" s="5">
        <f>N175+N176</f>
        <v>0</v>
      </c>
      <c r="O174" s="5">
        <f>O175+O176</f>
        <v>0</v>
      </c>
      <c r="P174" s="5">
        <f t="shared" si="10"/>
        <v>4272851</v>
      </c>
      <c r="Q174" s="5">
        <f>Q175+Q176</f>
        <v>0</v>
      </c>
      <c r="R174" s="5">
        <f>R175+R176</f>
        <v>-40000</v>
      </c>
      <c r="S174" s="5">
        <f t="shared" si="11"/>
        <v>4232851</v>
      </c>
    </row>
    <row r="175" spans="1:19" ht="13.9" customHeight="1" x14ac:dyDescent="0.2">
      <c r="A175" s="13" t="s">
        <v>48</v>
      </c>
      <c r="B175" s="2">
        <v>20</v>
      </c>
      <c r="C175" s="2">
        <v>50</v>
      </c>
      <c r="D175" s="2"/>
      <c r="E175" s="3">
        <v>1077049</v>
      </c>
      <c r="F175" s="3"/>
      <c r="G175" s="3">
        <f t="shared" si="12"/>
        <v>1077049</v>
      </c>
      <c r="H175" s="45">
        <v>-7386</v>
      </c>
      <c r="I175" s="45">
        <v>65902</v>
      </c>
      <c r="J175" s="3">
        <f t="shared" si="13"/>
        <v>1135565</v>
      </c>
      <c r="K175" s="45">
        <v>6604</v>
      </c>
      <c r="L175" s="45"/>
      <c r="M175" s="3">
        <f t="shared" si="14"/>
        <v>1142169</v>
      </c>
      <c r="N175" s="45"/>
      <c r="O175" s="45"/>
      <c r="P175" s="3">
        <f t="shared" si="10"/>
        <v>1142169</v>
      </c>
      <c r="Q175" s="45">
        <v>20000</v>
      </c>
      <c r="R175" s="45">
        <v>-40000</v>
      </c>
      <c r="S175" s="3">
        <f t="shared" si="11"/>
        <v>1122169</v>
      </c>
    </row>
    <row r="176" spans="1:19" ht="13.9" customHeight="1" x14ac:dyDescent="0.2">
      <c r="A176" s="42" t="s">
        <v>20</v>
      </c>
      <c r="B176" s="41">
        <v>20</v>
      </c>
      <c r="C176" s="41">
        <v>50</v>
      </c>
      <c r="D176" s="41" t="s">
        <v>21</v>
      </c>
      <c r="E176" s="3">
        <v>3130682</v>
      </c>
      <c r="F176" s="3"/>
      <c r="G176" s="3">
        <f t="shared" si="12"/>
        <v>3130682</v>
      </c>
      <c r="H176" s="3"/>
      <c r="I176" s="3"/>
      <c r="J176" s="3">
        <f t="shared" si="13"/>
        <v>3130682</v>
      </c>
      <c r="K176" s="3"/>
      <c r="L176" s="3"/>
      <c r="M176" s="3">
        <f t="shared" si="14"/>
        <v>3130682</v>
      </c>
      <c r="N176" s="3"/>
      <c r="O176" s="3"/>
      <c r="P176" s="3">
        <f t="shared" si="10"/>
        <v>3130682</v>
      </c>
      <c r="Q176" s="3">
        <v>-20000</v>
      </c>
      <c r="R176" s="3"/>
      <c r="S176" s="3">
        <f t="shared" si="11"/>
        <v>3110682</v>
      </c>
    </row>
    <row r="177" spans="1:19" ht="13.9" customHeight="1" x14ac:dyDescent="0.3">
      <c r="A177" s="6"/>
      <c r="D177" s="2"/>
      <c r="E177" s="3">
        <v>0</v>
      </c>
      <c r="F177" s="3">
        <v>0</v>
      </c>
      <c r="G177" s="3">
        <f t="shared" si="12"/>
        <v>0</v>
      </c>
      <c r="H177" s="3">
        <v>0</v>
      </c>
      <c r="I177" s="3">
        <v>0</v>
      </c>
      <c r="J177" s="3">
        <f t="shared" si="13"/>
        <v>0</v>
      </c>
      <c r="K177" s="3">
        <v>0</v>
      </c>
      <c r="L177" s="3">
        <v>0</v>
      </c>
      <c r="M177" s="3">
        <f t="shared" si="14"/>
        <v>0</v>
      </c>
      <c r="N177" s="3">
        <v>0</v>
      </c>
      <c r="O177" s="3">
        <v>0</v>
      </c>
      <c r="P177" s="3">
        <f t="shared" si="10"/>
        <v>0</v>
      </c>
      <c r="Q177" s="3">
        <v>0</v>
      </c>
      <c r="R177" s="3">
        <v>0</v>
      </c>
      <c r="S177" s="3">
        <f t="shared" si="11"/>
        <v>0</v>
      </c>
    </row>
    <row r="178" spans="1:19" s="4" customFormat="1" ht="13.9" customHeight="1" x14ac:dyDescent="0.2">
      <c r="A178" s="11" t="s">
        <v>22</v>
      </c>
      <c r="B178" s="12"/>
      <c r="C178" s="12"/>
      <c r="D178" s="12"/>
      <c r="E178" s="5">
        <f>E179+E180</f>
        <v>125050</v>
      </c>
      <c r="F178" s="5">
        <f>F179+F180</f>
        <v>0</v>
      </c>
      <c r="G178" s="5">
        <f t="shared" si="12"/>
        <v>125050</v>
      </c>
      <c r="H178" s="5">
        <f>H179+H180</f>
        <v>0</v>
      </c>
      <c r="I178" s="5">
        <f>I179+I180</f>
        <v>130611</v>
      </c>
      <c r="J178" s="5">
        <f t="shared" si="13"/>
        <v>255661</v>
      </c>
      <c r="K178" s="5">
        <f>K179+K180</f>
        <v>0</v>
      </c>
      <c r="L178" s="5">
        <f>L179+L180</f>
        <v>0</v>
      </c>
      <c r="M178" s="5">
        <f t="shared" si="14"/>
        <v>255661</v>
      </c>
      <c r="N178" s="5">
        <f>N179+N180</f>
        <v>0</v>
      </c>
      <c r="O178" s="5">
        <f>O179+O180</f>
        <v>0</v>
      </c>
      <c r="P178" s="5">
        <f t="shared" si="10"/>
        <v>255661</v>
      </c>
      <c r="Q178" s="5">
        <f>Q179+Q180</f>
        <v>-82000</v>
      </c>
      <c r="R178" s="5">
        <f>R179+R180</f>
        <v>0</v>
      </c>
      <c r="S178" s="5">
        <f t="shared" si="11"/>
        <v>173661</v>
      </c>
    </row>
    <row r="179" spans="1:19" ht="13.9" customHeight="1" x14ac:dyDescent="0.2">
      <c r="A179" s="13" t="s">
        <v>23</v>
      </c>
      <c r="B179" s="2">
        <v>20</v>
      </c>
      <c r="C179" s="2">
        <v>55</v>
      </c>
      <c r="D179" s="2"/>
      <c r="E179" s="3">
        <v>71659</v>
      </c>
      <c r="F179" s="3"/>
      <c r="G179" s="3">
        <f t="shared" si="12"/>
        <v>71659</v>
      </c>
      <c r="H179" s="45"/>
      <c r="I179" s="45">
        <v>130611</v>
      </c>
      <c r="J179" s="3">
        <f t="shared" si="13"/>
        <v>202270</v>
      </c>
      <c r="K179" s="45"/>
      <c r="L179" s="45"/>
      <c r="M179" s="3">
        <f t="shared" si="14"/>
        <v>202270</v>
      </c>
      <c r="N179" s="45"/>
      <c r="O179" s="45"/>
      <c r="P179" s="3">
        <f t="shared" si="10"/>
        <v>202270</v>
      </c>
      <c r="Q179" s="45">
        <v>-82000</v>
      </c>
      <c r="R179" s="45"/>
      <c r="S179" s="3">
        <f t="shared" si="11"/>
        <v>120270</v>
      </c>
    </row>
    <row r="180" spans="1:19" ht="13.9" customHeight="1" x14ac:dyDescent="0.2">
      <c r="A180" s="13" t="s">
        <v>28</v>
      </c>
      <c r="B180" s="2">
        <v>10</v>
      </c>
      <c r="C180" s="2">
        <v>55</v>
      </c>
      <c r="D180" s="2" t="s">
        <v>29</v>
      </c>
      <c r="E180" s="3">
        <v>53391</v>
      </c>
      <c r="F180" s="3"/>
      <c r="G180" s="3">
        <f t="shared" si="12"/>
        <v>53391</v>
      </c>
      <c r="H180" s="3"/>
      <c r="I180" s="3"/>
      <c r="J180" s="3">
        <f t="shared" si="13"/>
        <v>53391</v>
      </c>
      <c r="K180" s="3"/>
      <c r="L180" s="3"/>
      <c r="M180" s="3">
        <f t="shared" si="14"/>
        <v>53391</v>
      </c>
      <c r="N180" s="3"/>
      <c r="O180" s="3"/>
      <c r="P180" s="3">
        <f t="shared" si="10"/>
        <v>53391</v>
      </c>
      <c r="Q180" s="3"/>
      <c r="R180" s="3"/>
      <c r="S180" s="3">
        <f t="shared" si="11"/>
        <v>53391</v>
      </c>
    </row>
    <row r="181" spans="1:19" ht="13.9" customHeight="1" x14ac:dyDescent="0.2">
      <c r="A181" s="13"/>
      <c r="D181" s="2"/>
      <c r="E181" s="3">
        <v>0</v>
      </c>
      <c r="F181" s="3">
        <v>0</v>
      </c>
      <c r="G181" s="3">
        <f t="shared" si="12"/>
        <v>0</v>
      </c>
      <c r="H181" s="3">
        <v>0</v>
      </c>
      <c r="I181" s="3">
        <v>0</v>
      </c>
      <c r="J181" s="3">
        <f t="shared" si="13"/>
        <v>0</v>
      </c>
      <c r="K181" s="3">
        <v>0</v>
      </c>
      <c r="L181" s="3">
        <v>0</v>
      </c>
      <c r="M181" s="3">
        <f t="shared" si="14"/>
        <v>0</v>
      </c>
      <c r="N181" s="3">
        <v>0</v>
      </c>
      <c r="O181" s="3">
        <v>0</v>
      </c>
      <c r="P181" s="3">
        <f t="shared" si="10"/>
        <v>0</v>
      </c>
      <c r="Q181" s="3">
        <v>0</v>
      </c>
      <c r="R181" s="3">
        <v>0</v>
      </c>
      <c r="S181" s="3">
        <f t="shared" si="11"/>
        <v>0</v>
      </c>
    </row>
    <row r="182" spans="1:19" s="4" customFormat="1" ht="13.9" customHeight="1" x14ac:dyDescent="0.2">
      <c r="A182" s="11" t="s">
        <v>30</v>
      </c>
      <c r="B182" s="12"/>
      <c r="C182" s="12"/>
      <c r="D182" s="12"/>
      <c r="E182" s="5">
        <f>E183+E184</f>
        <v>33806.268697510386</v>
      </c>
      <c r="F182" s="5">
        <f>F183+F184</f>
        <v>0</v>
      </c>
      <c r="G182" s="5">
        <f t="shared" si="12"/>
        <v>33806.268697510386</v>
      </c>
      <c r="H182" s="5">
        <f>H183+H184</f>
        <v>0</v>
      </c>
      <c r="I182" s="5">
        <f>I183+I184</f>
        <v>0</v>
      </c>
      <c r="J182" s="5">
        <f t="shared" si="13"/>
        <v>33806.268697510386</v>
      </c>
      <c r="K182" s="5">
        <f>K183+K184</f>
        <v>0</v>
      </c>
      <c r="L182" s="5">
        <f>L183+L184</f>
        <v>0</v>
      </c>
      <c r="M182" s="5">
        <f t="shared" si="14"/>
        <v>33806.268697510386</v>
      </c>
      <c r="N182" s="5">
        <f>N183+N184</f>
        <v>0</v>
      </c>
      <c r="O182" s="5">
        <f>O183+O184</f>
        <v>0</v>
      </c>
      <c r="P182" s="5">
        <f t="shared" si="10"/>
        <v>33806.268697510386</v>
      </c>
      <c r="Q182" s="5">
        <f>Q183+Q184</f>
        <v>0</v>
      </c>
      <c r="R182" s="5">
        <f>R183+R184</f>
        <v>0</v>
      </c>
      <c r="S182" s="5">
        <f t="shared" si="11"/>
        <v>33806.268697510386</v>
      </c>
    </row>
    <row r="183" spans="1:19" ht="13.9" customHeight="1" x14ac:dyDescent="0.2">
      <c r="A183" s="14" t="s">
        <v>31</v>
      </c>
      <c r="B183" s="2">
        <v>10</v>
      </c>
      <c r="C183" s="2">
        <v>601</v>
      </c>
      <c r="D183" s="2"/>
      <c r="E183" s="3">
        <v>22060.268697510386</v>
      </c>
      <c r="F183" s="3"/>
      <c r="G183" s="3">
        <f t="shared" si="12"/>
        <v>22060.268697510386</v>
      </c>
      <c r="H183" s="3"/>
      <c r="I183" s="3"/>
      <c r="J183" s="3">
        <f t="shared" si="13"/>
        <v>22060.268697510386</v>
      </c>
      <c r="K183" s="3"/>
      <c r="L183" s="3"/>
      <c r="M183" s="3">
        <f t="shared" si="14"/>
        <v>22060.268697510386</v>
      </c>
      <c r="N183" s="3"/>
      <c r="O183" s="3"/>
      <c r="P183" s="3">
        <f t="shared" si="10"/>
        <v>22060.268697510386</v>
      </c>
      <c r="Q183" s="3"/>
      <c r="R183" s="3"/>
      <c r="S183" s="3">
        <f t="shared" si="11"/>
        <v>22060.268697510386</v>
      </c>
    </row>
    <row r="184" spans="1:19" ht="13.9" customHeight="1" x14ac:dyDescent="0.2">
      <c r="A184" s="14" t="s">
        <v>34</v>
      </c>
      <c r="B184" s="2">
        <v>10</v>
      </c>
      <c r="C184" s="2">
        <v>601</v>
      </c>
      <c r="D184" s="2" t="s">
        <v>29</v>
      </c>
      <c r="E184" s="3">
        <v>11746</v>
      </c>
      <c r="F184" s="3"/>
      <c r="G184" s="3">
        <f t="shared" si="12"/>
        <v>11746</v>
      </c>
      <c r="H184" s="3"/>
      <c r="I184" s="3"/>
      <c r="J184" s="3">
        <f t="shared" si="13"/>
        <v>11746</v>
      </c>
      <c r="K184" s="3"/>
      <c r="L184" s="3"/>
      <c r="M184" s="3">
        <f t="shared" si="14"/>
        <v>11746</v>
      </c>
      <c r="N184" s="3"/>
      <c r="O184" s="3"/>
      <c r="P184" s="3">
        <f t="shared" si="10"/>
        <v>11746</v>
      </c>
      <c r="Q184" s="3"/>
      <c r="R184" s="3"/>
      <c r="S184" s="3">
        <f t="shared" si="11"/>
        <v>11746</v>
      </c>
    </row>
    <row r="185" spans="1:19" ht="13.9" customHeight="1" x14ac:dyDescent="0.2">
      <c r="A185" s="13"/>
      <c r="D185" s="2"/>
      <c r="E185" s="3">
        <v>0</v>
      </c>
      <c r="F185" s="3">
        <v>0</v>
      </c>
      <c r="G185" s="3">
        <f t="shared" si="12"/>
        <v>0</v>
      </c>
      <c r="H185" s="3">
        <v>0</v>
      </c>
      <c r="I185" s="3">
        <v>0</v>
      </c>
      <c r="J185" s="3">
        <f t="shared" si="13"/>
        <v>0</v>
      </c>
      <c r="K185" s="3">
        <v>0</v>
      </c>
      <c r="L185" s="3">
        <v>0</v>
      </c>
      <c r="M185" s="3">
        <f t="shared" si="14"/>
        <v>0</v>
      </c>
      <c r="N185" s="3">
        <v>0</v>
      </c>
      <c r="O185" s="3">
        <v>0</v>
      </c>
      <c r="P185" s="3">
        <f t="shared" si="10"/>
        <v>0</v>
      </c>
      <c r="Q185" s="3">
        <v>0</v>
      </c>
      <c r="R185" s="3">
        <v>0</v>
      </c>
      <c r="S185" s="3">
        <f t="shared" si="11"/>
        <v>0</v>
      </c>
    </row>
    <row r="186" spans="1:19" x14ac:dyDescent="0.2">
      <c r="A186" s="17"/>
      <c r="D186" s="2"/>
      <c r="E186" s="3">
        <v>0</v>
      </c>
      <c r="F186" s="3">
        <v>0</v>
      </c>
      <c r="G186" s="3">
        <f t="shared" si="12"/>
        <v>0</v>
      </c>
      <c r="H186" s="3">
        <v>0</v>
      </c>
      <c r="I186" s="3">
        <v>0</v>
      </c>
      <c r="J186" s="3">
        <f t="shared" si="13"/>
        <v>0</v>
      </c>
      <c r="K186" s="3">
        <v>0</v>
      </c>
      <c r="L186" s="3">
        <v>0</v>
      </c>
      <c r="M186" s="3">
        <f t="shared" si="14"/>
        <v>0</v>
      </c>
      <c r="N186" s="3">
        <v>0</v>
      </c>
      <c r="O186" s="3">
        <v>0</v>
      </c>
      <c r="P186" s="3">
        <f t="shared" si="10"/>
        <v>0</v>
      </c>
      <c r="Q186" s="3">
        <v>0</v>
      </c>
      <c r="R186" s="3">
        <v>0</v>
      </c>
      <c r="S186" s="3">
        <f t="shared" si="11"/>
        <v>0</v>
      </c>
    </row>
    <row r="187" spans="1:19" ht="17.25" x14ac:dyDescent="0.3">
      <c r="A187" s="6" t="s">
        <v>49</v>
      </c>
      <c r="D187" s="2"/>
      <c r="E187" s="7">
        <f>E188</f>
        <v>1654519.2955897683</v>
      </c>
      <c r="F187" s="7">
        <f>F188</f>
        <v>0</v>
      </c>
      <c r="G187" s="7">
        <f t="shared" si="12"/>
        <v>1654519.2955897683</v>
      </c>
      <c r="H187" s="7">
        <f>H188</f>
        <v>0</v>
      </c>
      <c r="I187" s="7">
        <f>I188</f>
        <v>7469</v>
      </c>
      <c r="J187" s="7">
        <f t="shared" si="13"/>
        <v>1661988.2955897683</v>
      </c>
      <c r="K187" s="7">
        <f>K188</f>
        <v>5000</v>
      </c>
      <c r="L187" s="7">
        <f>L188</f>
        <v>18455</v>
      </c>
      <c r="M187" s="7">
        <f t="shared" si="14"/>
        <v>1685443.2955897683</v>
      </c>
      <c r="N187" s="7">
        <f>N188</f>
        <v>0</v>
      </c>
      <c r="O187" s="7">
        <f>O188</f>
        <v>10000</v>
      </c>
      <c r="P187" s="7">
        <f t="shared" si="10"/>
        <v>1695443.2955897683</v>
      </c>
      <c r="Q187" s="7">
        <f>Q188</f>
        <v>2000</v>
      </c>
      <c r="R187" s="7">
        <f>R188</f>
        <v>-4000</v>
      </c>
      <c r="S187" s="7">
        <f t="shared" si="11"/>
        <v>1693443.2955897683</v>
      </c>
    </row>
    <row r="188" spans="1:19" ht="17.25" x14ac:dyDescent="0.3">
      <c r="A188" s="6" t="s">
        <v>13</v>
      </c>
      <c r="D188" s="2"/>
      <c r="E188" s="7">
        <f>E189+E190</f>
        <v>1654519.2955897683</v>
      </c>
      <c r="F188" s="7">
        <f>F189+F190</f>
        <v>0</v>
      </c>
      <c r="G188" s="7">
        <f t="shared" si="12"/>
        <v>1654519.2955897683</v>
      </c>
      <c r="H188" s="7">
        <f>H189+H190</f>
        <v>0</v>
      </c>
      <c r="I188" s="7">
        <f>I189+I190</f>
        <v>7469</v>
      </c>
      <c r="J188" s="7">
        <f t="shared" si="13"/>
        <v>1661988.2955897683</v>
      </c>
      <c r="K188" s="7">
        <f>K189+K190</f>
        <v>5000</v>
      </c>
      <c r="L188" s="7">
        <f>L189+L190</f>
        <v>18455</v>
      </c>
      <c r="M188" s="7">
        <f t="shared" si="14"/>
        <v>1685443.2955897683</v>
      </c>
      <c r="N188" s="7">
        <f>N189+N190</f>
        <v>0</v>
      </c>
      <c r="O188" s="7">
        <f>O189+O190</f>
        <v>10000</v>
      </c>
      <c r="P188" s="7">
        <f t="shared" si="10"/>
        <v>1695443.2955897683</v>
      </c>
      <c r="Q188" s="7">
        <f>Q189+Q190</f>
        <v>2000</v>
      </c>
      <c r="R188" s="7">
        <f>R189+R190</f>
        <v>-4000</v>
      </c>
      <c r="S188" s="7">
        <f t="shared" si="11"/>
        <v>1693443.2955897683</v>
      </c>
    </row>
    <row r="189" spans="1:19" ht="15.75" x14ac:dyDescent="0.25">
      <c r="A189" s="8" t="s">
        <v>14</v>
      </c>
      <c r="D189" s="2"/>
      <c r="E189" s="9">
        <f>E192+E198</f>
        <v>1614407.7451746578</v>
      </c>
      <c r="F189" s="9">
        <f>F192+F198</f>
        <v>0</v>
      </c>
      <c r="G189" s="9">
        <f t="shared" si="12"/>
        <v>1614407.7451746578</v>
      </c>
      <c r="H189" s="9">
        <f>H192+H198</f>
        <v>0</v>
      </c>
      <c r="I189" s="9">
        <f>I192+I198</f>
        <v>7469</v>
      </c>
      <c r="J189" s="9">
        <f t="shared" si="13"/>
        <v>1621876.7451746578</v>
      </c>
      <c r="K189" s="9">
        <f>K192+K198</f>
        <v>5000</v>
      </c>
      <c r="L189" s="9">
        <f>L192+L198</f>
        <v>18455</v>
      </c>
      <c r="M189" s="9">
        <f t="shared" si="14"/>
        <v>1645331.7451746578</v>
      </c>
      <c r="N189" s="9">
        <f>N192+N198</f>
        <v>0</v>
      </c>
      <c r="O189" s="9">
        <f>O192+O198</f>
        <v>10000</v>
      </c>
      <c r="P189" s="9">
        <f t="shared" si="10"/>
        <v>1655331.7451746578</v>
      </c>
      <c r="Q189" s="9">
        <f>Q192+Q198</f>
        <v>2000</v>
      </c>
      <c r="R189" s="9">
        <f>R192+R198</f>
        <v>-4000</v>
      </c>
      <c r="S189" s="9">
        <f t="shared" si="11"/>
        <v>1653331.7451746578</v>
      </c>
    </row>
    <row r="190" spans="1:19" ht="15.75" x14ac:dyDescent="0.25">
      <c r="A190" s="19" t="s">
        <v>15</v>
      </c>
      <c r="D190" s="2"/>
      <c r="E190" s="20">
        <f>E204</f>
        <v>40111.550415110629</v>
      </c>
      <c r="F190" s="20">
        <f>F204</f>
        <v>0</v>
      </c>
      <c r="G190" s="20">
        <f t="shared" si="12"/>
        <v>40111.550415110629</v>
      </c>
      <c r="H190" s="20">
        <f>H204</f>
        <v>0</v>
      </c>
      <c r="I190" s="20">
        <f>I204</f>
        <v>0</v>
      </c>
      <c r="J190" s="20">
        <f t="shared" si="13"/>
        <v>40111.550415110629</v>
      </c>
      <c r="K190" s="20">
        <f>K204</f>
        <v>0</v>
      </c>
      <c r="L190" s="20">
        <f>L204</f>
        <v>0</v>
      </c>
      <c r="M190" s="20">
        <f t="shared" si="14"/>
        <v>40111.550415110629</v>
      </c>
      <c r="N190" s="20">
        <f>N204</f>
        <v>0</v>
      </c>
      <c r="O190" s="20">
        <f>O204</f>
        <v>0</v>
      </c>
      <c r="P190" s="20">
        <f t="shared" si="10"/>
        <v>40111.550415110629</v>
      </c>
      <c r="Q190" s="20">
        <f>Q204</f>
        <v>0</v>
      </c>
      <c r="R190" s="20">
        <f>R204</f>
        <v>0</v>
      </c>
      <c r="S190" s="20">
        <f t="shared" si="11"/>
        <v>40111.550415110629</v>
      </c>
    </row>
    <row r="191" spans="1:19" x14ac:dyDescent="0.2">
      <c r="A191" s="13"/>
      <c r="D191" s="2"/>
      <c r="E191" s="1">
        <v>0</v>
      </c>
      <c r="F191" s="1">
        <v>0</v>
      </c>
      <c r="G191" s="1">
        <f t="shared" si="12"/>
        <v>0</v>
      </c>
      <c r="H191" s="1">
        <v>0</v>
      </c>
      <c r="I191" s="1">
        <v>0</v>
      </c>
      <c r="J191" s="1">
        <f t="shared" si="13"/>
        <v>0</v>
      </c>
      <c r="K191" s="1">
        <v>0</v>
      </c>
      <c r="L191" s="1">
        <v>0</v>
      </c>
      <c r="M191" s="1">
        <f t="shared" si="14"/>
        <v>0</v>
      </c>
      <c r="N191" s="1">
        <v>0</v>
      </c>
      <c r="O191" s="1">
        <v>0</v>
      </c>
      <c r="P191" s="1">
        <f t="shared" si="10"/>
        <v>0</v>
      </c>
      <c r="Q191" s="1">
        <v>0</v>
      </c>
      <c r="R191" s="1">
        <v>0</v>
      </c>
      <c r="S191" s="1">
        <f t="shared" si="11"/>
        <v>0</v>
      </c>
    </row>
    <row r="192" spans="1:19" s="4" customFormat="1" x14ac:dyDescent="0.2">
      <c r="A192" s="11" t="s">
        <v>16</v>
      </c>
      <c r="B192" s="12"/>
      <c r="C192" s="12"/>
      <c r="E192" s="5">
        <f>E193+E194+E195</f>
        <v>1445102.7278079912</v>
      </c>
      <c r="F192" s="5">
        <f>F193+F194+F195</f>
        <v>0</v>
      </c>
      <c r="G192" s="5">
        <f t="shared" si="12"/>
        <v>1445102.7278079912</v>
      </c>
      <c r="H192" s="5">
        <f>H193+H194+H195</f>
        <v>0</v>
      </c>
      <c r="I192" s="5">
        <f>I193+I194+I195</f>
        <v>3782</v>
      </c>
      <c r="J192" s="5">
        <f t="shared" si="13"/>
        <v>1448884.7278079912</v>
      </c>
      <c r="K192" s="5">
        <f>K193+K194+K195+K196</f>
        <v>0</v>
      </c>
      <c r="L192" s="5">
        <f>L193+L194+L195+L196</f>
        <v>18455</v>
      </c>
      <c r="M192" s="5">
        <f t="shared" si="14"/>
        <v>1467339.7278079912</v>
      </c>
      <c r="N192" s="5">
        <f>N193+N194+N195+N196</f>
        <v>0</v>
      </c>
      <c r="O192" s="5">
        <f>O193+O194+O195+O196</f>
        <v>0</v>
      </c>
      <c r="P192" s="5">
        <f t="shared" si="10"/>
        <v>1467339.7278079912</v>
      </c>
      <c r="Q192" s="5">
        <f>Q193+Q194+Q195+Q196</f>
        <v>4000</v>
      </c>
      <c r="R192" s="5">
        <f>R193+R194+R195+R196</f>
        <v>-4000</v>
      </c>
      <c r="S192" s="5">
        <f t="shared" si="11"/>
        <v>1467339.7278079912</v>
      </c>
    </row>
    <row r="193" spans="1:19" x14ac:dyDescent="0.2">
      <c r="A193" s="13" t="s">
        <v>17</v>
      </c>
      <c r="B193" s="2">
        <v>10</v>
      </c>
      <c r="C193" s="2">
        <v>50</v>
      </c>
      <c r="D193" s="2" t="s">
        <v>18</v>
      </c>
      <c r="E193" s="3">
        <v>740833.37518018286</v>
      </c>
      <c r="F193" s="3"/>
      <c r="G193" s="3">
        <f t="shared" si="12"/>
        <v>740833.37518018286</v>
      </c>
      <c r="H193" s="3"/>
      <c r="I193" s="3"/>
      <c r="J193" s="3">
        <f t="shared" si="13"/>
        <v>740833.37518018286</v>
      </c>
      <c r="K193" s="3"/>
      <c r="L193" s="3"/>
      <c r="M193" s="3">
        <f t="shared" si="14"/>
        <v>740833.37518018286</v>
      </c>
      <c r="N193" s="3"/>
      <c r="O193" s="3"/>
      <c r="P193" s="3">
        <f t="shared" si="10"/>
        <v>740833.37518018286</v>
      </c>
      <c r="Q193" s="3"/>
      <c r="R193" s="3"/>
      <c r="S193" s="3">
        <f t="shared" si="11"/>
        <v>740833.37518018286</v>
      </c>
    </row>
    <row r="194" spans="1:19" x14ac:dyDescent="0.2">
      <c r="A194" s="13" t="s">
        <v>19</v>
      </c>
      <c r="B194" s="2">
        <v>20</v>
      </c>
      <c r="C194" s="2">
        <v>50</v>
      </c>
      <c r="D194" s="2"/>
      <c r="E194" s="3">
        <v>285044</v>
      </c>
      <c r="F194" s="3"/>
      <c r="G194" s="3">
        <f t="shared" si="12"/>
        <v>285044</v>
      </c>
      <c r="H194" s="3"/>
      <c r="I194" s="45">
        <v>3782</v>
      </c>
      <c r="J194" s="3">
        <f t="shared" si="13"/>
        <v>288826</v>
      </c>
      <c r="K194" s="3"/>
      <c r="L194" s="3"/>
      <c r="M194" s="3">
        <f t="shared" si="14"/>
        <v>288826</v>
      </c>
      <c r="N194" s="3"/>
      <c r="O194" s="3"/>
      <c r="P194" s="3">
        <f t="shared" si="10"/>
        <v>288826</v>
      </c>
      <c r="Q194" s="3">
        <v>10000</v>
      </c>
      <c r="R194" s="3">
        <v>-4000</v>
      </c>
      <c r="S194" s="3">
        <f t="shared" si="11"/>
        <v>294826</v>
      </c>
    </row>
    <row r="195" spans="1:19" x14ac:dyDescent="0.2">
      <c r="A195" s="42" t="s">
        <v>20</v>
      </c>
      <c r="B195" s="41">
        <v>20</v>
      </c>
      <c r="C195" s="41">
        <v>50</v>
      </c>
      <c r="D195" s="41" t="s">
        <v>21</v>
      </c>
      <c r="E195" s="3">
        <v>419225.35262780829</v>
      </c>
      <c r="F195" s="3"/>
      <c r="G195" s="3">
        <f t="shared" si="12"/>
        <v>419225.35262780829</v>
      </c>
      <c r="H195" s="3"/>
      <c r="I195" s="3"/>
      <c r="J195" s="3">
        <f t="shared" si="13"/>
        <v>419225.35262780829</v>
      </c>
      <c r="K195" s="3"/>
      <c r="L195" s="3"/>
      <c r="M195" s="3">
        <f t="shared" si="14"/>
        <v>419225.35262780829</v>
      </c>
      <c r="N195" s="3"/>
      <c r="O195" s="3"/>
      <c r="P195" s="3">
        <f t="shared" si="10"/>
        <v>419225.35262780829</v>
      </c>
      <c r="Q195" s="3">
        <v>-6000</v>
      </c>
      <c r="R195" s="3"/>
      <c r="S195" s="3">
        <f t="shared" si="11"/>
        <v>413225.35262780829</v>
      </c>
    </row>
    <row r="196" spans="1:19" x14ac:dyDescent="0.2">
      <c r="A196" s="42" t="s">
        <v>60</v>
      </c>
      <c r="B196" s="41">
        <v>20</v>
      </c>
      <c r="C196" s="41">
        <v>50</v>
      </c>
      <c r="D196" s="41" t="s">
        <v>61</v>
      </c>
      <c r="E196" s="3"/>
      <c r="F196" s="3"/>
      <c r="G196" s="3"/>
      <c r="H196" s="3"/>
      <c r="I196" s="3"/>
      <c r="J196" s="3"/>
      <c r="K196" s="3"/>
      <c r="L196" s="3">
        <v>18455</v>
      </c>
      <c r="M196" s="3">
        <f t="shared" si="14"/>
        <v>18455</v>
      </c>
      <c r="N196" s="3"/>
      <c r="O196" s="3"/>
      <c r="P196" s="3">
        <f t="shared" si="10"/>
        <v>18455</v>
      </c>
      <c r="Q196" s="3"/>
      <c r="R196" s="3"/>
      <c r="S196" s="3">
        <f t="shared" si="11"/>
        <v>18455</v>
      </c>
    </row>
    <row r="197" spans="1:19" x14ac:dyDescent="0.2">
      <c r="A197" s="17"/>
      <c r="D197" s="2"/>
      <c r="E197" s="3"/>
      <c r="F197" s="3"/>
      <c r="G197" s="3">
        <f t="shared" si="12"/>
        <v>0</v>
      </c>
      <c r="H197" s="3"/>
      <c r="I197" s="3"/>
      <c r="J197" s="3">
        <f t="shared" si="13"/>
        <v>0</v>
      </c>
      <c r="K197" s="3"/>
      <c r="L197" s="3"/>
      <c r="M197" s="3">
        <f t="shared" si="14"/>
        <v>0</v>
      </c>
      <c r="N197" s="3"/>
      <c r="O197" s="3"/>
      <c r="P197" s="3">
        <f t="shared" si="10"/>
        <v>0</v>
      </c>
      <c r="Q197" s="3"/>
      <c r="R197" s="3"/>
      <c r="S197" s="3">
        <f t="shared" si="11"/>
        <v>0</v>
      </c>
    </row>
    <row r="198" spans="1:19" s="4" customFormat="1" x14ac:dyDescent="0.2">
      <c r="A198" s="11" t="s">
        <v>22</v>
      </c>
      <c r="B198" s="12"/>
      <c r="C198" s="12"/>
      <c r="E198" s="5">
        <f>E199+E200+E201+E202</f>
        <v>169305.01736666667</v>
      </c>
      <c r="F198" s="5">
        <f>F199+F200+F201+F202</f>
        <v>0</v>
      </c>
      <c r="G198" s="5">
        <f t="shared" si="12"/>
        <v>169305.01736666667</v>
      </c>
      <c r="H198" s="5">
        <f>H199+H200+H201+H202</f>
        <v>0</v>
      </c>
      <c r="I198" s="5">
        <f>I199+I200+I201+I202</f>
        <v>3687</v>
      </c>
      <c r="J198" s="5">
        <f t="shared" si="13"/>
        <v>172992.01736666667</v>
      </c>
      <c r="K198" s="5">
        <f>K199+K200+K201+K202</f>
        <v>5000</v>
      </c>
      <c r="L198" s="5">
        <f>L199+L200+L201+L202</f>
        <v>0</v>
      </c>
      <c r="M198" s="5">
        <f t="shared" si="14"/>
        <v>177992.01736666667</v>
      </c>
      <c r="N198" s="5">
        <f>N199+N200+N201+N202</f>
        <v>0</v>
      </c>
      <c r="O198" s="5">
        <f>O199+O200+O201+O202</f>
        <v>10000</v>
      </c>
      <c r="P198" s="5">
        <f t="shared" si="10"/>
        <v>187992.01736666667</v>
      </c>
      <c r="Q198" s="5">
        <f>Q199+Q200+Q201+Q202</f>
        <v>-2000</v>
      </c>
      <c r="R198" s="5">
        <f>R199+R200+R201+R202</f>
        <v>0</v>
      </c>
      <c r="S198" s="5">
        <f t="shared" si="11"/>
        <v>185992.01736666667</v>
      </c>
    </row>
    <row r="199" spans="1:19" x14ac:dyDescent="0.2">
      <c r="A199" s="13" t="s">
        <v>23</v>
      </c>
      <c r="B199" s="2">
        <v>20</v>
      </c>
      <c r="C199" s="2">
        <v>55</v>
      </c>
      <c r="D199" s="2"/>
      <c r="E199" s="3">
        <v>7118</v>
      </c>
      <c r="F199" s="3"/>
      <c r="G199" s="3">
        <f t="shared" si="12"/>
        <v>7118</v>
      </c>
      <c r="H199" s="3"/>
      <c r="I199" s="45">
        <v>3687</v>
      </c>
      <c r="J199" s="3">
        <f t="shared" si="13"/>
        <v>10805</v>
      </c>
      <c r="K199" s="3">
        <v>5000</v>
      </c>
      <c r="L199" s="3"/>
      <c r="M199" s="3">
        <f t="shared" si="14"/>
        <v>15805</v>
      </c>
      <c r="N199" s="3"/>
      <c r="O199" s="3"/>
      <c r="P199" s="3">
        <f t="shared" si="10"/>
        <v>15805</v>
      </c>
      <c r="Q199" s="3">
        <v>-2000</v>
      </c>
      <c r="R199" s="3"/>
      <c r="S199" s="3">
        <f t="shared" si="11"/>
        <v>13805</v>
      </c>
    </row>
    <row r="200" spans="1:19" x14ac:dyDescent="0.2">
      <c r="A200" s="13" t="s">
        <v>24</v>
      </c>
      <c r="B200" s="2">
        <v>20</v>
      </c>
      <c r="C200" s="2">
        <v>55</v>
      </c>
      <c r="D200" s="2" t="s">
        <v>25</v>
      </c>
      <c r="E200" s="3">
        <v>140446.01736666667</v>
      </c>
      <c r="F200" s="3"/>
      <c r="G200" s="3">
        <f t="shared" si="12"/>
        <v>140446.01736666667</v>
      </c>
      <c r="H200" s="3"/>
      <c r="I200" s="3"/>
      <c r="J200" s="3">
        <f t="shared" si="13"/>
        <v>140446.01736666667</v>
      </c>
      <c r="K200" s="3"/>
      <c r="L200" s="3"/>
      <c r="M200" s="3">
        <f t="shared" si="14"/>
        <v>140446.01736666667</v>
      </c>
      <c r="N200" s="3"/>
      <c r="O200" s="3">
        <v>10000</v>
      </c>
      <c r="P200" s="3">
        <f t="shared" si="10"/>
        <v>150446.01736666667</v>
      </c>
      <c r="Q200" s="3"/>
      <c r="R200" s="3"/>
      <c r="S200" s="3">
        <f t="shared" si="11"/>
        <v>150446.01736666667</v>
      </c>
    </row>
    <row r="201" spans="1:19" x14ac:dyDescent="0.2">
      <c r="A201" s="13" t="s">
        <v>26</v>
      </c>
      <c r="B201" s="2">
        <v>10</v>
      </c>
      <c r="C201" s="2">
        <v>5</v>
      </c>
      <c r="D201" s="2" t="s">
        <v>27</v>
      </c>
      <c r="E201" s="3">
        <v>15000</v>
      </c>
      <c r="F201" s="3"/>
      <c r="G201" s="3">
        <f t="shared" si="12"/>
        <v>15000</v>
      </c>
      <c r="H201" s="3"/>
      <c r="I201" s="3"/>
      <c r="J201" s="3">
        <f t="shared" si="13"/>
        <v>15000</v>
      </c>
      <c r="K201" s="3"/>
      <c r="L201" s="3"/>
      <c r="M201" s="3">
        <f t="shared" si="14"/>
        <v>15000</v>
      </c>
      <c r="N201" s="3"/>
      <c r="O201" s="3"/>
      <c r="P201" s="3">
        <f t="shared" si="10"/>
        <v>15000</v>
      </c>
      <c r="Q201" s="3"/>
      <c r="R201" s="3"/>
      <c r="S201" s="3">
        <f t="shared" si="11"/>
        <v>15000</v>
      </c>
    </row>
    <row r="202" spans="1:19" x14ac:dyDescent="0.2">
      <c r="A202" s="13" t="s">
        <v>28</v>
      </c>
      <c r="B202" s="2">
        <v>10</v>
      </c>
      <c r="C202" s="2">
        <v>55</v>
      </c>
      <c r="D202" s="2" t="s">
        <v>29</v>
      </c>
      <c r="E202" s="3">
        <v>6741</v>
      </c>
      <c r="F202" s="3"/>
      <c r="G202" s="3">
        <f t="shared" si="12"/>
        <v>6741</v>
      </c>
      <c r="H202" s="3"/>
      <c r="I202" s="3"/>
      <c r="J202" s="3">
        <f t="shared" si="13"/>
        <v>6741</v>
      </c>
      <c r="K202" s="3"/>
      <c r="L202" s="3"/>
      <c r="M202" s="3">
        <f t="shared" si="14"/>
        <v>6741</v>
      </c>
      <c r="N202" s="3"/>
      <c r="O202" s="3"/>
      <c r="P202" s="3">
        <f t="shared" si="10"/>
        <v>6741</v>
      </c>
      <c r="Q202" s="3"/>
      <c r="R202" s="3"/>
      <c r="S202" s="3">
        <f t="shared" si="11"/>
        <v>6741</v>
      </c>
    </row>
    <row r="203" spans="1:19" x14ac:dyDescent="0.2">
      <c r="E203" s="1">
        <v>0</v>
      </c>
      <c r="F203" s="1">
        <v>0</v>
      </c>
      <c r="G203" s="1">
        <f t="shared" si="12"/>
        <v>0</v>
      </c>
      <c r="H203" s="1">
        <v>0</v>
      </c>
      <c r="I203" s="1">
        <v>0</v>
      </c>
      <c r="J203" s="1">
        <f t="shared" si="13"/>
        <v>0</v>
      </c>
      <c r="K203" s="1">
        <v>0</v>
      </c>
      <c r="L203" s="1">
        <v>0</v>
      </c>
      <c r="M203" s="1">
        <f t="shared" si="14"/>
        <v>0</v>
      </c>
      <c r="N203" s="1">
        <v>0</v>
      </c>
      <c r="O203" s="1">
        <v>0</v>
      </c>
      <c r="P203" s="1">
        <f t="shared" si="10"/>
        <v>0</v>
      </c>
      <c r="Q203" s="1">
        <v>0</v>
      </c>
      <c r="R203" s="1">
        <v>0</v>
      </c>
      <c r="S203" s="1">
        <f t="shared" si="11"/>
        <v>0</v>
      </c>
    </row>
    <row r="204" spans="1:19" s="4" customFormat="1" x14ac:dyDescent="0.2">
      <c r="A204" s="11" t="s">
        <v>30</v>
      </c>
      <c r="B204" s="12"/>
      <c r="C204" s="12"/>
      <c r="E204" s="5">
        <f>E205+E206+E207+E208</f>
        <v>40111.550415110629</v>
      </c>
      <c r="F204" s="5">
        <f>F205+F206+F207+F208</f>
        <v>0</v>
      </c>
      <c r="G204" s="5">
        <f t="shared" si="12"/>
        <v>40111.550415110629</v>
      </c>
      <c r="H204" s="5">
        <f>H205+H206+H207+H208</f>
        <v>0</v>
      </c>
      <c r="I204" s="5">
        <f>I205+I206+I207+I208</f>
        <v>0</v>
      </c>
      <c r="J204" s="5">
        <f t="shared" si="13"/>
        <v>40111.550415110629</v>
      </c>
      <c r="K204" s="5">
        <f>K205+K206+K207+K208</f>
        <v>0</v>
      </c>
      <c r="L204" s="5">
        <f>L205+L206+L207+L208</f>
        <v>0</v>
      </c>
      <c r="M204" s="5">
        <f t="shared" si="14"/>
        <v>40111.550415110629</v>
      </c>
      <c r="N204" s="5">
        <f>N205+N206+N207+N208</f>
        <v>0</v>
      </c>
      <c r="O204" s="5">
        <f>O205+O206+O207+O208</f>
        <v>0</v>
      </c>
      <c r="P204" s="5">
        <f t="shared" si="10"/>
        <v>40111.550415110629</v>
      </c>
      <c r="Q204" s="5">
        <f>Q205+Q206+Q207+Q208</f>
        <v>0</v>
      </c>
      <c r="R204" s="5">
        <f>R205+R206+R207+R208</f>
        <v>0</v>
      </c>
      <c r="S204" s="5">
        <f t="shared" si="11"/>
        <v>40111.550415110629</v>
      </c>
    </row>
    <row r="205" spans="1:19" x14ac:dyDescent="0.2">
      <c r="A205" s="14" t="s">
        <v>31</v>
      </c>
      <c r="B205" s="2">
        <v>10</v>
      </c>
      <c r="C205" s="2">
        <v>601</v>
      </c>
      <c r="D205" s="2"/>
      <c r="E205" s="3">
        <v>5427.5389277772892</v>
      </c>
      <c r="F205" s="3"/>
      <c r="G205" s="3">
        <f t="shared" si="12"/>
        <v>5427.5389277772892</v>
      </c>
      <c r="H205" s="3"/>
      <c r="I205" s="3"/>
      <c r="J205" s="3">
        <f t="shared" si="13"/>
        <v>5427.5389277772892</v>
      </c>
      <c r="K205" s="3"/>
      <c r="L205" s="3"/>
      <c r="M205" s="3">
        <f t="shared" si="14"/>
        <v>5427.5389277772892</v>
      </c>
      <c r="N205" s="3"/>
      <c r="O205" s="3"/>
      <c r="P205" s="3">
        <f t="shared" ref="P205:P260" si="15">M205+N205+O205</f>
        <v>5427.5389277772892</v>
      </c>
      <c r="Q205" s="3"/>
      <c r="R205" s="3"/>
      <c r="S205" s="3">
        <f t="shared" ref="S205:S260" si="16">P205+Q205+R205</f>
        <v>5427.5389277772892</v>
      </c>
    </row>
    <row r="206" spans="1:19" x14ac:dyDescent="0.2">
      <c r="A206" s="14" t="s">
        <v>32</v>
      </c>
      <c r="B206" s="2">
        <v>10</v>
      </c>
      <c r="C206" s="2">
        <v>601</v>
      </c>
      <c r="D206" s="2" t="s">
        <v>25</v>
      </c>
      <c r="E206" s="3">
        <v>30551.011487333337</v>
      </c>
      <c r="F206" s="3"/>
      <c r="G206" s="3">
        <f t="shared" si="12"/>
        <v>30551.011487333337</v>
      </c>
      <c r="H206" s="3"/>
      <c r="I206" s="3"/>
      <c r="J206" s="3">
        <f t="shared" si="13"/>
        <v>30551.011487333337</v>
      </c>
      <c r="K206" s="3"/>
      <c r="L206" s="3"/>
      <c r="M206" s="3">
        <f t="shared" si="14"/>
        <v>30551.011487333337</v>
      </c>
      <c r="N206" s="3"/>
      <c r="O206" s="3"/>
      <c r="P206" s="3">
        <f t="shared" si="15"/>
        <v>30551.011487333337</v>
      </c>
      <c r="Q206" s="3"/>
      <c r="R206" s="3"/>
      <c r="S206" s="3">
        <f t="shared" si="16"/>
        <v>30551.011487333337</v>
      </c>
    </row>
    <row r="207" spans="1:19" x14ac:dyDescent="0.2">
      <c r="A207" s="14" t="s">
        <v>33</v>
      </c>
      <c r="B207" s="2">
        <v>10</v>
      </c>
      <c r="C207" s="2">
        <v>601</v>
      </c>
      <c r="D207" s="2" t="s">
        <v>27</v>
      </c>
      <c r="E207" s="3">
        <v>2650</v>
      </c>
      <c r="F207" s="3"/>
      <c r="G207" s="3">
        <f t="shared" si="12"/>
        <v>2650</v>
      </c>
      <c r="H207" s="3"/>
      <c r="I207" s="3"/>
      <c r="J207" s="3">
        <f t="shared" si="13"/>
        <v>2650</v>
      </c>
      <c r="K207" s="3"/>
      <c r="L207" s="3"/>
      <c r="M207" s="3">
        <f t="shared" si="14"/>
        <v>2650</v>
      </c>
      <c r="N207" s="3"/>
      <c r="O207" s="3"/>
      <c r="P207" s="3">
        <f t="shared" si="15"/>
        <v>2650</v>
      </c>
      <c r="Q207" s="3"/>
      <c r="R207" s="3"/>
      <c r="S207" s="3">
        <f t="shared" si="16"/>
        <v>2650</v>
      </c>
    </row>
    <row r="208" spans="1:19" x14ac:dyDescent="0.2">
      <c r="A208" s="14" t="s">
        <v>34</v>
      </c>
      <c r="B208" s="2">
        <v>10</v>
      </c>
      <c r="C208" s="2">
        <v>601</v>
      </c>
      <c r="D208" s="2" t="s">
        <v>29</v>
      </c>
      <c r="E208" s="3">
        <v>1483</v>
      </c>
      <c r="F208" s="3"/>
      <c r="G208" s="3">
        <f t="shared" si="12"/>
        <v>1483</v>
      </c>
      <c r="H208" s="3"/>
      <c r="I208" s="3"/>
      <c r="J208" s="3">
        <f t="shared" si="13"/>
        <v>1483</v>
      </c>
      <c r="K208" s="3"/>
      <c r="L208" s="3"/>
      <c r="M208" s="3">
        <f t="shared" si="14"/>
        <v>1483</v>
      </c>
      <c r="N208" s="3"/>
      <c r="O208" s="3"/>
      <c r="P208" s="3">
        <f t="shared" si="15"/>
        <v>1483</v>
      </c>
      <c r="Q208" s="3"/>
      <c r="R208" s="3"/>
      <c r="S208" s="3">
        <f t="shared" si="16"/>
        <v>1483</v>
      </c>
    </row>
    <row r="209" spans="1:19" x14ac:dyDescent="0.2">
      <c r="A209" s="14"/>
      <c r="D209" s="2"/>
      <c r="E209" s="3"/>
      <c r="F209" s="3"/>
      <c r="G209" s="3">
        <f t="shared" si="12"/>
        <v>0</v>
      </c>
      <c r="H209" s="3"/>
      <c r="I209" s="3"/>
      <c r="J209" s="3">
        <f t="shared" si="13"/>
        <v>0</v>
      </c>
      <c r="K209" s="3"/>
      <c r="L209" s="3"/>
      <c r="M209" s="3">
        <f t="shared" si="14"/>
        <v>0</v>
      </c>
      <c r="N209" s="3"/>
      <c r="O209" s="3"/>
      <c r="P209" s="3">
        <f t="shared" si="15"/>
        <v>0</v>
      </c>
      <c r="Q209" s="3"/>
      <c r="R209" s="3"/>
      <c r="S209" s="3">
        <f t="shared" si="16"/>
        <v>0</v>
      </c>
    </row>
    <row r="210" spans="1:19" x14ac:dyDescent="0.2">
      <c r="A210" s="13"/>
      <c r="D210" s="2"/>
      <c r="E210" s="1">
        <v>0</v>
      </c>
      <c r="F210" s="1">
        <v>0</v>
      </c>
      <c r="G210" s="1">
        <f t="shared" si="12"/>
        <v>0</v>
      </c>
      <c r="H210" s="1">
        <v>0</v>
      </c>
      <c r="I210" s="1">
        <v>0</v>
      </c>
      <c r="J210" s="1">
        <f t="shared" si="13"/>
        <v>0</v>
      </c>
      <c r="K210" s="1">
        <v>0</v>
      </c>
      <c r="L210" s="1">
        <v>0</v>
      </c>
      <c r="M210" s="1">
        <f t="shared" si="14"/>
        <v>0</v>
      </c>
      <c r="N210" s="1">
        <v>0</v>
      </c>
      <c r="O210" s="1">
        <v>0</v>
      </c>
      <c r="P210" s="1">
        <f t="shared" si="15"/>
        <v>0</v>
      </c>
      <c r="Q210" s="1">
        <v>0</v>
      </c>
      <c r="R210" s="1">
        <v>0</v>
      </c>
      <c r="S210" s="1">
        <f t="shared" si="16"/>
        <v>0</v>
      </c>
    </row>
    <row r="211" spans="1:19" ht="17.25" x14ac:dyDescent="0.3">
      <c r="A211" s="6" t="s">
        <v>50</v>
      </c>
      <c r="D211" s="2"/>
      <c r="E211" s="7">
        <f>E212</f>
        <v>8046339.1596489027</v>
      </c>
      <c r="F211" s="7">
        <f>F212</f>
        <v>0</v>
      </c>
      <c r="G211" s="7">
        <f t="shared" si="12"/>
        <v>8046339.1596489027</v>
      </c>
      <c r="H211" s="7">
        <f>H212</f>
        <v>-29071</v>
      </c>
      <c r="I211" s="7">
        <f>I212</f>
        <v>25352</v>
      </c>
      <c r="J211" s="7">
        <f t="shared" si="13"/>
        <v>8042620.1596489027</v>
      </c>
      <c r="K211" s="7">
        <f>K212</f>
        <v>22430</v>
      </c>
      <c r="L211" s="7">
        <f>L212</f>
        <v>97043</v>
      </c>
      <c r="M211" s="7">
        <f t="shared" si="14"/>
        <v>8162093.1596489027</v>
      </c>
      <c r="N211" s="7">
        <f>N212</f>
        <v>0</v>
      </c>
      <c r="O211" s="7">
        <f>O212</f>
        <v>-40000</v>
      </c>
      <c r="P211" s="7">
        <f>M211+N211+O211</f>
        <v>8122093.1596489027</v>
      </c>
      <c r="Q211" s="7">
        <f>Q212</f>
        <v>83885</v>
      </c>
      <c r="R211" s="7">
        <f>R212+R215</f>
        <v>-80000</v>
      </c>
      <c r="S211" s="7">
        <f t="shared" si="16"/>
        <v>8125978.1596489027</v>
      </c>
    </row>
    <row r="212" spans="1:19" ht="17.25" x14ac:dyDescent="0.3">
      <c r="A212" s="6" t="s">
        <v>13</v>
      </c>
      <c r="D212" s="2"/>
      <c r="E212" s="7">
        <f>E213+E214</f>
        <v>8046339.1596489027</v>
      </c>
      <c r="F212" s="7">
        <f>F213+F214</f>
        <v>0</v>
      </c>
      <c r="G212" s="7">
        <f t="shared" ref="G212:G260" si="17">E212+F212</f>
        <v>8046339.1596489027</v>
      </c>
      <c r="H212" s="7">
        <f>H213+H214</f>
        <v>-29071</v>
      </c>
      <c r="I212" s="7">
        <f>I213+I214</f>
        <v>25352</v>
      </c>
      <c r="J212" s="7">
        <f t="shared" ref="J212:J260" si="18">G212+H212+I212</f>
        <v>8042620.1596489027</v>
      </c>
      <c r="K212" s="7">
        <f>K213+K214</f>
        <v>22430</v>
      </c>
      <c r="L212" s="7">
        <f>L213+L214</f>
        <v>97043</v>
      </c>
      <c r="M212" s="7">
        <f t="shared" ref="M212:M260" si="19">J212+K212+L212</f>
        <v>8162093.1596489027</v>
      </c>
      <c r="N212" s="7">
        <f>N213+N214</f>
        <v>0</v>
      </c>
      <c r="O212" s="7">
        <f>O213+O214</f>
        <v>-40000</v>
      </c>
      <c r="P212" s="7">
        <f t="shared" si="15"/>
        <v>8122093.1596489027</v>
      </c>
      <c r="Q212" s="7">
        <f>Q213+Q214</f>
        <v>83885</v>
      </c>
      <c r="R212" s="7">
        <f>R213+R214</f>
        <v>-136623</v>
      </c>
      <c r="S212" s="7">
        <f t="shared" si="16"/>
        <v>8069355.1596489027</v>
      </c>
    </row>
    <row r="213" spans="1:19" ht="15.75" x14ac:dyDescent="0.25">
      <c r="A213" s="8" t="s">
        <v>14</v>
      </c>
      <c r="D213" s="2"/>
      <c r="E213" s="9">
        <f>E217+E226+E243</f>
        <v>7617727.362547338</v>
      </c>
      <c r="F213" s="9">
        <f>F217+F226+F243</f>
        <v>0</v>
      </c>
      <c r="G213" s="9">
        <f t="shared" si="17"/>
        <v>7617727.362547338</v>
      </c>
      <c r="H213" s="9">
        <f>H217+H226+H243</f>
        <v>-29071</v>
      </c>
      <c r="I213" s="9">
        <f>I217+I226+I243</f>
        <v>25352</v>
      </c>
      <c r="J213" s="9">
        <f t="shared" si="18"/>
        <v>7614008.362547338</v>
      </c>
      <c r="K213" s="9">
        <f>K217+K226+K243</f>
        <v>22430</v>
      </c>
      <c r="L213" s="9">
        <f>L217+L226+L243</f>
        <v>97043</v>
      </c>
      <c r="M213" s="9">
        <f t="shared" si="19"/>
        <v>7733481.362547338</v>
      </c>
      <c r="N213" s="9">
        <f>N217+N226+N243</f>
        <v>0</v>
      </c>
      <c r="O213" s="9">
        <f>O217+O226+O243</f>
        <v>-40000</v>
      </c>
      <c r="P213" s="9">
        <f t="shared" si="15"/>
        <v>7693481.362547338</v>
      </c>
      <c r="Q213" s="9">
        <f>Q217+Q226+Q243+Q232</f>
        <v>83885</v>
      </c>
      <c r="R213" s="9">
        <f>R217+R226+R243</f>
        <v>-136623</v>
      </c>
      <c r="S213" s="9">
        <f t="shared" si="16"/>
        <v>7640743.362547338</v>
      </c>
    </row>
    <row r="214" spans="1:19" ht="15.75" x14ac:dyDescent="0.25">
      <c r="A214" s="19" t="s">
        <v>15</v>
      </c>
      <c r="D214" s="2"/>
      <c r="E214" s="20">
        <f>E237</f>
        <v>428611.79710156436</v>
      </c>
      <c r="F214" s="20">
        <f>F237</f>
        <v>0</v>
      </c>
      <c r="G214" s="20">
        <f t="shared" si="17"/>
        <v>428611.79710156436</v>
      </c>
      <c r="H214" s="20">
        <f>H237</f>
        <v>0</v>
      </c>
      <c r="I214" s="20">
        <f>I237</f>
        <v>0</v>
      </c>
      <c r="J214" s="20">
        <f t="shared" si="18"/>
        <v>428611.79710156436</v>
      </c>
      <c r="K214" s="20">
        <f>K237</f>
        <v>0</v>
      </c>
      <c r="L214" s="20">
        <f>L237</f>
        <v>0</v>
      </c>
      <c r="M214" s="20">
        <f t="shared" si="19"/>
        <v>428611.79710156436</v>
      </c>
      <c r="N214" s="20">
        <f>N237</f>
        <v>0</v>
      </c>
      <c r="O214" s="20">
        <f>O237</f>
        <v>0</v>
      </c>
      <c r="P214" s="20">
        <f t="shared" si="15"/>
        <v>428611.79710156436</v>
      </c>
      <c r="Q214" s="20">
        <f>Q237</f>
        <v>0</v>
      </c>
      <c r="R214" s="20">
        <f>R237</f>
        <v>0</v>
      </c>
      <c r="S214" s="20">
        <f t="shared" si="16"/>
        <v>428611.79710156436</v>
      </c>
    </row>
    <row r="215" spans="1:19" ht="17.25" x14ac:dyDescent="0.3">
      <c r="A215" s="8" t="s">
        <v>69</v>
      </c>
      <c r="D215" s="2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7">
        <f>R234</f>
        <v>56623</v>
      </c>
      <c r="S215" s="7">
        <f t="shared" si="16"/>
        <v>56623</v>
      </c>
    </row>
    <row r="216" spans="1:19" x14ac:dyDescent="0.2">
      <c r="A216" s="13"/>
      <c r="D216" s="2"/>
      <c r="E216" s="1">
        <v>0</v>
      </c>
      <c r="F216" s="1">
        <v>0</v>
      </c>
      <c r="G216" s="1">
        <f t="shared" si="17"/>
        <v>0</v>
      </c>
      <c r="H216" s="1">
        <v>0</v>
      </c>
      <c r="I216" s="1">
        <v>0</v>
      </c>
      <c r="J216" s="1">
        <f t="shared" si="18"/>
        <v>0</v>
      </c>
      <c r="K216" s="1">
        <v>0</v>
      </c>
      <c r="L216" s="1">
        <v>0</v>
      </c>
      <c r="M216" s="1">
        <f t="shared" si="19"/>
        <v>0</v>
      </c>
      <c r="N216" s="1">
        <v>0</v>
      </c>
      <c r="O216" s="1">
        <v>0</v>
      </c>
      <c r="P216" s="1">
        <f t="shared" si="15"/>
        <v>0</v>
      </c>
      <c r="Q216" s="1">
        <v>0</v>
      </c>
      <c r="R216" s="1">
        <v>0</v>
      </c>
      <c r="S216" s="1">
        <f t="shared" si="16"/>
        <v>0</v>
      </c>
    </row>
    <row r="217" spans="1:19" s="4" customFormat="1" x14ac:dyDescent="0.2">
      <c r="A217" s="11" t="s">
        <v>16</v>
      </c>
      <c r="B217" s="12"/>
      <c r="C217" s="12"/>
      <c r="E217" s="5">
        <f>E218+E219+E220+E221+E223+E222</f>
        <v>5648083.362547338</v>
      </c>
      <c r="F217" s="5">
        <f>F218+F219+F220+F221+F223+F222</f>
        <v>0</v>
      </c>
      <c r="G217" s="5">
        <f t="shared" si="17"/>
        <v>5648083.362547338</v>
      </c>
      <c r="H217" s="5">
        <f>H218+H219+H220+H221+H223+H222</f>
        <v>-28901</v>
      </c>
      <c r="I217" s="5">
        <f>I218+I219+I220+I221+I223+I222</f>
        <v>0</v>
      </c>
      <c r="J217" s="5">
        <f t="shared" si="18"/>
        <v>5619182.362547338</v>
      </c>
      <c r="K217" s="5">
        <f>K218+K219+K220+K221+K223+K222+K224</f>
        <v>2430</v>
      </c>
      <c r="L217" s="5">
        <f>L218+L219+L220+L221+L223+L222+L224</f>
        <v>97043</v>
      </c>
      <c r="M217" s="5">
        <f t="shared" si="19"/>
        <v>5718655.362547338</v>
      </c>
      <c r="N217" s="5">
        <f>N218+N219+N220+N221+N223+N222+N224</f>
        <v>0</v>
      </c>
      <c r="O217" s="5">
        <f>O218+O219+O220+O221+O223+O222+O224</f>
        <v>0</v>
      </c>
      <c r="P217" s="5">
        <f t="shared" si="15"/>
        <v>5718655.362547338</v>
      </c>
      <c r="Q217" s="5">
        <f>Q218+Q219+Q220+Q221+Q223+Q222+Q224</f>
        <v>80000</v>
      </c>
      <c r="R217" s="5">
        <f>R218+R219+R220+R221+R223+R222+R224</f>
        <v>-80000</v>
      </c>
      <c r="S217" s="5">
        <f t="shared" si="16"/>
        <v>5718655.362547338</v>
      </c>
    </row>
    <row r="218" spans="1:19" x14ac:dyDescent="0.2">
      <c r="A218" s="13" t="s">
        <v>17</v>
      </c>
      <c r="B218" s="2">
        <v>10</v>
      </c>
      <c r="C218" s="2">
        <v>50</v>
      </c>
      <c r="D218" s="2" t="s">
        <v>18</v>
      </c>
      <c r="E218" s="3">
        <v>1944687.6098479796</v>
      </c>
      <c r="F218" s="3"/>
      <c r="G218" s="3">
        <f t="shared" si="17"/>
        <v>1944687.6098479796</v>
      </c>
      <c r="H218" s="3"/>
      <c r="I218" s="3"/>
      <c r="J218" s="3">
        <f t="shared" si="18"/>
        <v>1944687.6098479796</v>
      </c>
      <c r="K218" s="3"/>
      <c r="L218" s="3"/>
      <c r="M218" s="3">
        <f t="shared" si="19"/>
        <v>1944687.6098479796</v>
      </c>
      <c r="N218" s="3"/>
      <c r="O218" s="3"/>
      <c r="P218" s="3">
        <f t="shared" si="15"/>
        <v>1944687.6098479796</v>
      </c>
      <c r="Q218" s="3"/>
      <c r="R218" s="3"/>
      <c r="S218" s="3">
        <f t="shared" si="16"/>
        <v>1944687.6098479796</v>
      </c>
    </row>
    <row r="219" spans="1:19" x14ac:dyDescent="0.2">
      <c r="A219" s="13" t="s">
        <v>19</v>
      </c>
      <c r="B219" s="2">
        <v>20</v>
      </c>
      <c r="C219" s="2">
        <v>50</v>
      </c>
      <c r="D219" s="2"/>
      <c r="E219" s="3">
        <v>1181055</v>
      </c>
      <c r="F219" s="3"/>
      <c r="G219" s="3">
        <f t="shared" si="17"/>
        <v>1181055</v>
      </c>
      <c r="H219" s="45">
        <v>-28901</v>
      </c>
      <c r="I219" s="3"/>
      <c r="J219" s="3">
        <f t="shared" si="18"/>
        <v>1152154</v>
      </c>
      <c r="K219" s="45">
        <v>2430</v>
      </c>
      <c r="L219" s="45"/>
      <c r="M219" s="3">
        <f t="shared" si="19"/>
        <v>1154584</v>
      </c>
      <c r="N219" s="45"/>
      <c r="O219" s="45"/>
      <c r="P219" s="3">
        <f t="shared" si="15"/>
        <v>1154584</v>
      </c>
      <c r="Q219" s="45">
        <v>140000</v>
      </c>
      <c r="R219" s="45">
        <v>-80000</v>
      </c>
      <c r="S219" s="3">
        <f t="shared" si="16"/>
        <v>1214584</v>
      </c>
    </row>
    <row r="220" spans="1:19" x14ac:dyDescent="0.2">
      <c r="A220" s="13" t="s">
        <v>51</v>
      </c>
      <c r="B220" s="2">
        <v>20</v>
      </c>
      <c r="C220" s="2">
        <v>50</v>
      </c>
      <c r="D220" s="2"/>
      <c r="E220" s="3">
        <v>792053</v>
      </c>
      <c r="F220" s="3"/>
      <c r="G220" s="3">
        <f t="shared" si="17"/>
        <v>792053</v>
      </c>
      <c r="H220" s="3"/>
      <c r="I220" s="3"/>
      <c r="J220" s="3">
        <f t="shared" si="18"/>
        <v>792053</v>
      </c>
      <c r="K220" s="3"/>
      <c r="L220" s="3"/>
      <c r="M220" s="3">
        <f t="shared" si="19"/>
        <v>792053</v>
      </c>
      <c r="N220" s="3"/>
      <c r="O220" s="3"/>
      <c r="P220" s="3">
        <f t="shared" si="15"/>
        <v>792053</v>
      </c>
      <c r="Q220" s="3"/>
      <c r="R220" s="3"/>
      <c r="S220" s="3">
        <f t="shared" si="16"/>
        <v>792053</v>
      </c>
    </row>
    <row r="221" spans="1:19" x14ac:dyDescent="0.2">
      <c r="A221" s="13" t="s">
        <v>52</v>
      </c>
      <c r="B221" s="2">
        <v>20</v>
      </c>
      <c r="C221" s="2">
        <v>50</v>
      </c>
      <c r="D221" s="2"/>
      <c r="E221" s="3">
        <v>120197</v>
      </c>
      <c r="F221" s="3"/>
      <c r="G221" s="3">
        <f t="shared" si="17"/>
        <v>120197</v>
      </c>
      <c r="H221" s="3"/>
      <c r="I221" s="3"/>
      <c r="J221" s="3">
        <f t="shared" si="18"/>
        <v>120197</v>
      </c>
      <c r="K221" s="3"/>
      <c r="L221" s="3"/>
      <c r="M221" s="3">
        <f t="shared" si="19"/>
        <v>120197</v>
      </c>
      <c r="N221" s="3"/>
      <c r="O221" s="3"/>
      <c r="P221" s="3">
        <f t="shared" si="15"/>
        <v>120197</v>
      </c>
      <c r="Q221" s="3"/>
      <c r="R221" s="3"/>
      <c r="S221" s="3">
        <f t="shared" si="16"/>
        <v>120197</v>
      </c>
    </row>
    <row r="222" spans="1:19" x14ac:dyDescent="0.2">
      <c r="A222" s="42" t="s">
        <v>53</v>
      </c>
      <c r="B222" s="41">
        <v>20</v>
      </c>
      <c r="C222" s="41">
        <v>50</v>
      </c>
      <c r="D222" s="2"/>
      <c r="E222" s="3">
        <v>368485</v>
      </c>
      <c r="F222" s="3"/>
      <c r="G222" s="3">
        <f t="shared" si="17"/>
        <v>368485</v>
      </c>
      <c r="H222" s="3"/>
      <c r="I222" s="3"/>
      <c r="J222" s="3">
        <f t="shared" si="18"/>
        <v>368485</v>
      </c>
      <c r="K222" s="3"/>
      <c r="L222" s="3"/>
      <c r="M222" s="3">
        <f t="shared" si="19"/>
        <v>368485</v>
      </c>
      <c r="N222" s="3"/>
      <c r="O222" s="3"/>
      <c r="P222" s="3">
        <f t="shared" si="15"/>
        <v>368485</v>
      </c>
      <c r="Q222" s="3"/>
      <c r="R222" s="3"/>
      <c r="S222" s="3">
        <f t="shared" si="16"/>
        <v>368485</v>
      </c>
    </row>
    <row r="223" spans="1:19" x14ac:dyDescent="0.2">
      <c r="A223" s="42" t="s">
        <v>54</v>
      </c>
      <c r="B223" s="41">
        <v>20</v>
      </c>
      <c r="C223" s="41">
        <v>50</v>
      </c>
      <c r="D223" s="41" t="s">
        <v>21</v>
      </c>
      <c r="E223" s="3">
        <v>1241605.7526993589</v>
      </c>
      <c r="F223" s="3"/>
      <c r="G223" s="3">
        <f t="shared" si="17"/>
        <v>1241605.7526993589</v>
      </c>
      <c r="H223" s="3"/>
      <c r="I223" s="3"/>
      <c r="J223" s="3">
        <f t="shared" si="18"/>
        <v>1241605.7526993589</v>
      </c>
      <c r="K223" s="3"/>
      <c r="L223" s="3"/>
      <c r="M223" s="3">
        <f t="shared" si="19"/>
        <v>1241605.7526993589</v>
      </c>
      <c r="N223" s="3"/>
      <c r="O223" s="3"/>
      <c r="P223" s="3">
        <f t="shared" si="15"/>
        <v>1241605.7526993589</v>
      </c>
      <c r="Q223" s="3">
        <v>-60000</v>
      </c>
      <c r="R223" s="3"/>
      <c r="S223" s="3">
        <f t="shared" si="16"/>
        <v>1181605.7526993589</v>
      </c>
    </row>
    <row r="224" spans="1:19" x14ac:dyDescent="0.2">
      <c r="A224" s="42" t="s">
        <v>60</v>
      </c>
      <c r="B224" s="41">
        <v>20</v>
      </c>
      <c r="C224" s="41">
        <v>50</v>
      </c>
      <c r="D224" s="41" t="s">
        <v>61</v>
      </c>
      <c r="E224" s="3"/>
      <c r="F224" s="3"/>
      <c r="G224" s="3"/>
      <c r="H224" s="3"/>
      <c r="I224" s="3"/>
      <c r="J224" s="3"/>
      <c r="K224" s="3"/>
      <c r="L224" s="3">
        <v>97043</v>
      </c>
      <c r="M224" s="3">
        <f t="shared" si="19"/>
        <v>97043</v>
      </c>
      <c r="N224" s="3"/>
      <c r="O224" s="3"/>
      <c r="P224" s="3">
        <f t="shared" si="15"/>
        <v>97043</v>
      </c>
      <c r="Q224" s="3"/>
      <c r="R224" s="3"/>
      <c r="S224" s="3">
        <f t="shared" si="16"/>
        <v>97043</v>
      </c>
    </row>
    <row r="225" spans="1:19" x14ac:dyDescent="0.2">
      <c r="A225" s="13"/>
      <c r="D225" s="2"/>
      <c r="E225" s="3"/>
      <c r="F225" s="3"/>
      <c r="G225" s="3">
        <f t="shared" si="17"/>
        <v>0</v>
      </c>
      <c r="H225" s="3"/>
      <c r="I225" s="3"/>
      <c r="J225" s="3">
        <f t="shared" si="18"/>
        <v>0</v>
      </c>
      <c r="K225" s="3"/>
      <c r="L225" s="3"/>
      <c r="M225" s="3">
        <f t="shared" si="19"/>
        <v>0</v>
      </c>
      <c r="N225" s="3"/>
      <c r="O225" s="3"/>
      <c r="P225" s="3">
        <f t="shared" si="15"/>
        <v>0</v>
      </c>
      <c r="Q225" s="3"/>
      <c r="R225" s="3"/>
      <c r="S225" s="3">
        <f t="shared" si="16"/>
        <v>0</v>
      </c>
    </row>
    <row r="226" spans="1:19" s="4" customFormat="1" x14ac:dyDescent="0.2">
      <c r="A226" s="11" t="s">
        <v>22</v>
      </c>
      <c r="B226" s="12"/>
      <c r="C226" s="12"/>
      <c r="E226" s="5">
        <f>E227+E228+E229+E230</f>
        <v>1961244</v>
      </c>
      <c r="F226" s="5">
        <f>F227+F228+F229+F230</f>
        <v>0</v>
      </c>
      <c r="G226" s="5">
        <f t="shared" si="17"/>
        <v>1961244</v>
      </c>
      <c r="H226" s="5">
        <f>H227+H228+H229+H230</f>
        <v>-170</v>
      </c>
      <c r="I226" s="5">
        <f>I227+I228+I229+I230</f>
        <v>25352</v>
      </c>
      <c r="J226" s="5">
        <f t="shared" si="18"/>
        <v>1986426</v>
      </c>
      <c r="K226" s="5">
        <f>K227+K228+K229+K230</f>
        <v>20000</v>
      </c>
      <c r="L226" s="5">
        <f>L227+L228+L229+L230</f>
        <v>0</v>
      </c>
      <c r="M226" s="5">
        <f t="shared" si="19"/>
        <v>2006426</v>
      </c>
      <c r="N226" s="5">
        <f>N227+N228+N229+N230</f>
        <v>0</v>
      </c>
      <c r="O226" s="5">
        <f>O227+O228+O229+O230</f>
        <v>-40000</v>
      </c>
      <c r="P226" s="5">
        <f t="shared" si="15"/>
        <v>1966426</v>
      </c>
      <c r="Q226" s="5">
        <f>Q227+Q228+Q229+Q230</f>
        <v>2490</v>
      </c>
      <c r="R226" s="5">
        <f>R227+R228+R229+R230</f>
        <v>-56623</v>
      </c>
      <c r="S226" s="5">
        <f t="shared" si="16"/>
        <v>1912293</v>
      </c>
    </row>
    <row r="227" spans="1:19" x14ac:dyDescent="0.2">
      <c r="A227" s="13" t="s">
        <v>23</v>
      </c>
      <c r="B227" s="2">
        <v>20</v>
      </c>
      <c r="C227" s="2">
        <v>55</v>
      </c>
      <c r="D227" s="2"/>
      <c r="E227" s="3">
        <v>142591</v>
      </c>
      <c r="F227" s="3"/>
      <c r="G227" s="3">
        <f t="shared" si="17"/>
        <v>142591</v>
      </c>
      <c r="H227" s="45">
        <v>-170</v>
      </c>
      <c r="I227" s="45">
        <v>25352</v>
      </c>
      <c r="J227" s="3">
        <f t="shared" si="18"/>
        <v>167773</v>
      </c>
      <c r="K227" s="45">
        <v>32972</v>
      </c>
      <c r="L227" s="45"/>
      <c r="M227" s="3">
        <f t="shared" si="19"/>
        <v>200745</v>
      </c>
      <c r="N227" s="45"/>
      <c r="O227" s="45">
        <v>13268</v>
      </c>
      <c r="P227" s="3">
        <f t="shared" si="15"/>
        <v>214013</v>
      </c>
      <c r="Q227" s="45">
        <v>-1395</v>
      </c>
      <c r="R227" s="45"/>
      <c r="S227" s="3">
        <f t="shared" si="16"/>
        <v>212618</v>
      </c>
    </row>
    <row r="228" spans="1:19" x14ac:dyDescent="0.2">
      <c r="A228" s="13" t="s">
        <v>24</v>
      </c>
      <c r="B228" s="2">
        <v>20</v>
      </c>
      <c r="C228" s="2">
        <v>55</v>
      </c>
      <c r="D228" s="2" t="s">
        <v>25</v>
      </c>
      <c r="E228" s="3">
        <v>1117545</v>
      </c>
      <c r="F228" s="3"/>
      <c r="G228" s="3">
        <f t="shared" si="17"/>
        <v>1117545</v>
      </c>
      <c r="H228" s="3"/>
      <c r="I228" s="3"/>
      <c r="J228" s="3">
        <f t="shared" si="18"/>
        <v>1117545</v>
      </c>
      <c r="K228" s="3">
        <v>-12972</v>
      </c>
      <c r="L228" s="3"/>
      <c r="M228" s="3">
        <f t="shared" si="19"/>
        <v>1104573</v>
      </c>
      <c r="N228" s="3"/>
      <c r="O228" s="3">
        <v>-53268</v>
      </c>
      <c r="P228" s="3">
        <f t="shared" si="15"/>
        <v>1051305</v>
      </c>
      <c r="Q228" s="3">
        <v>3885</v>
      </c>
      <c r="R228" s="3">
        <v>-56623</v>
      </c>
      <c r="S228" s="3">
        <f t="shared" si="16"/>
        <v>998567</v>
      </c>
    </row>
    <row r="229" spans="1:19" x14ac:dyDescent="0.2">
      <c r="A229" s="13" t="s">
        <v>26</v>
      </c>
      <c r="B229" s="2">
        <v>10</v>
      </c>
      <c r="C229" s="2">
        <v>5</v>
      </c>
      <c r="D229" s="2" t="s">
        <v>27</v>
      </c>
      <c r="E229" s="3">
        <v>270000</v>
      </c>
      <c r="F229" s="3"/>
      <c r="G229" s="3">
        <f t="shared" si="17"/>
        <v>270000</v>
      </c>
      <c r="H229" s="3"/>
      <c r="I229" s="3"/>
      <c r="J229" s="3">
        <f t="shared" si="18"/>
        <v>270000</v>
      </c>
      <c r="K229" s="3"/>
      <c r="L229" s="3"/>
      <c r="M229" s="3">
        <f t="shared" si="19"/>
        <v>270000</v>
      </c>
      <c r="N229" s="3"/>
      <c r="O229" s="3"/>
      <c r="P229" s="3">
        <f t="shared" si="15"/>
        <v>270000</v>
      </c>
      <c r="Q229" s="3"/>
      <c r="R229" s="3"/>
      <c r="S229" s="3">
        <f t="shared" si="16"/>
        <v>270000</v>
      </c>
    </row>
    <row r="230" spans="1:19" x14ac:dyDescent="0.2">
      <c r="A230" s="13" t="s">
        <v>28</v>
      </c>
      <c r="B230" s="2">
        <v>10</v>
      </c>
      <c r="C230" s="2">
        <v>55</v>
      </c>
      <c r="D230" s="2" t="s">
        <v>29</v>
      </c>
      <c r="E230" s="3">
        <v>431108</v>
      </c>
      <c r="F230" s="3"/>
      <c r="G230" s="3">
        <f t="shared" si="17"/>
        <v>431108</v>
      </c>
      <c r="H230" s="3"/>
      <c r="I230" s="3"/>
      <c r="J230" s="3">
        <f t="shared" si="18"/>
        <v>431108</v>
      </c>
      <c r="K230" s="3"/>
      <c r="L230" s="3"/>
      <c r="M230" s="3">
        <f t="shared" si="19"/>
        <v>431108</v>
      </c>
      <c r="N230" s="3"/>
      <c r="O230" s="3"/>
      <c r="P230" s="3">
        <f t="shared" si="15"/>
        <v>431108</v>
      </c>
      <c r="Q230" s="3"/>
      <c r="R230" s="3"/>
      <c r="S230" s="3">
        <f t="shared" si="16"/>
        <v>431108</v>
      </c>
    </row>
    <row r="231" spans="1:19" x14ac:dyDescent="0.2">
      <c r="A231" s="13"/>
      <c r="D231" s="2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>
        <f t="shared" si="16"/>
        <v>0</v>
      </c>
    </row>
    <row r="232" spans="1:19" x14ac:dyDescent="0.2">
      <c r="A232" s="46" t="s">
        <v>65</v>
      </c>
      <c r="B232" s="41">
        <v>20</v>
      </c>
      <c r="C232" s="41">
        <v>60</v>
      </c>
      <c r="D232" s="2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5">
        <v>1395</v>
      </c>
      <c r="R232" s="3"/>
      <c r="S232" s="5">
        <f t="shared" si="16"/>
        <v>1395</v>
      </c>
    </row>
    <row r="233" spans="1:19" x14ac:dyDescent="0.2">
      <c r="E233" s="3">
        <v>0</v>
      </c>
      <c r="F233" s="3">
        <v>0</v>
      </c>
      <c r="G233" s="3">
        <f t="shared" si="17"/>
        <v>0</v>
      </c>
      <c r="H233" s="3">
        <v>0</v>
      </c>
      <c r="I233" s="3">
        <v>0</v>
      </c>
      <c r="J233" s="3">
        <f t="shared" si="18"/>
        <v>0</v>
      </c>
      <c r="K233" s="3">
        <v>0</v>
      </c>
      <c r="L233" s="3">
        <v>0</v>
      </c>
      <c r="M233" s="3">
        <f t="shared" si="19"/>
        <v>0</v>
      </c>
      <c r="N233" s="3">
        <v>0</v>
      </c>
      <c r="O233" s="3">
        <v>0</v>
      </c>
      <c r="P233" s="3">
        <f t="shared" si="15"/>
        <v>0</v>
      </c>
      <c r="Q233" s="3">
        <v>0</v>
      </c>
      <c r="R233" s="3">
        <v>0</v>
      </c>
      <c r="S233" s="5">
        <f t="shared" si="16"/>
        <v>0</v>
      </c>
    </row>
    <row r="234" spans="1:19" x14ac:dyDescent="0.2">
      <c r="A234" s="46" t="s">
        <v>66</v>
      </c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5">
        <f>R235</f>
        <v>56623</v>
      </c>
      <c r="S234" s="5">
        <f t="shared" si="16"/>
        <v>56623</v>
      </c>
    </row>
    <row r="235" spans="1:19" x14ac:dyDescent="0.2">
      <c r="A235" s="42" t="s">
        <v>67</v>
      </c>
      <c r="B235" s="41">
        <v>20</v>
      </c>
      <c r="C235" s="41">
        <v>15</v>
      </c>
      <c r="D235" s="41" t="s">
        <v>68</v>
      </c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>
        <v>56623</v>
      </c>
      <c r="S235" s="3">
        <f t="shared" si="16"/>
        <v>56623</v>
      </c>
    </row>
    <row r="236" spans="1:19" x14ac:dyDescent="0.2"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5">
        <f t="shared" si="16"/>
        <v>0</v>
      </c>
    </row>
    <row r="237" spans="1:19" s="4" customFormat="1" x14ac:dyDescent="0.2">
      <c r="A237" s="11" t="s">
        <v>30</v>
      </c>
      <c r="B237" s="12"/>
      <c r="C237" s="12"/>
      <c r="E237" s="5">
        <f>E238+E239+E240+E241</f>
        <v>428611.79710156436</v>
      </c>
      <c r="F237" s="5">
        <f>F238+F239+F240+F241</f>
        <v>0</v>
      </c>
      <c r="G237" s="5">
        <f t="shared" si="17"/>
        <v>428611.79710156436</v>
      </c>
      <c r="H237" s="5">
        <f>H238+H239+H240+H241</f>
        <v>0</v>
      </c>
      <c r="I237" s="5">
        <f>I238+I239+I240+I241</f>
        <v>0</v>
      </c>
      <c r="J237" s="5">
        <f t="shared" si="18"/>
        <v>428611.79710156436</v>
      </c>
      <c r="K237" s="5">
        <f>K238+K239+K240+K241</f>
        <v>0</v>
      </c>
      <c r="L237" s="5">
        <f>L238+L239+L240+L241</f>
        <v>0</v>
      </c>
      <c r="M237" s="5">
        <f t="shared" si="19"/>
        <v>428611.79710156436</v>
      </c>
      <c r="N237" s="5">
        <f>N238+N239+N240+N241</f>
        <v>0</v>
      </c>
      <c r="O237" s="5">
        <f>O238+O239+O240+O241</f>
        <v>0</v>
      </c>
      <c r="P237" s="5">
        <f t="shared" si="15"/>
        <v>428611.79710156436</v>
      </c>
      <c r="Q237" s="5">
        <f>Q238+Q239+Q240+Q241</f>
        <v>0</v>
      </c>
      <c r="R237" s="5">
        <f>R238+R239+R240+R241</f>
        <v>0</v>
      </c>
      <c r="S237" s="5">
        <f t="shared" si="16"/>
        <v>428611.79710156436</v>
      </c>
    </row>
    <row r="238" spans="1:19" x14ac:dyDescent="0.2">
      <c r="A238" s="14" t="s">
        <v>31</v>
      </c>
      <c r="B238" s="2">
        <v>10</v>
      </c>
      <c r="C238" s="2">
        <v>601</v>
      </c>
      <c r="D238" s="2"/>
      <c r="E238" s="3">
        <v>40996.797101564342</v>
      </c>
      <c r="F238" s="3"/>
      <c r="G238" s="3">
        <f t="shared" si="17"/>
        <v>40996.797101564342</v>
      </c>
      <c r="H238" s="3"/>
      <c r="I238" s="3"/>
      <c r="J238" s="3">
        <f t="shared" si="18"/>
        <v>40996.797101564342</v>
      </c>
      <c r="K238" s="3"/>
      <c r="L238" s="3"/>
      <c r="M238" s="3">
        <f t="shared" si="19"/>
        <v>40996.797101564342</v>
      </c>
      <c r="N238" s="3"/>
      <c r="O238" s="3"/>
      <c r="P238" s="3">
        <f t="shared" si="15"/>
        <v>40996.797101564342</v>
      </c>
      <c r="Q238" s="3"/>
      <c r="R238" s="3"/>
      <c r="S238" s="3">
        <f t="shared" si="16"/>
        <v>40996.797101564342</v>
      </c>
    </row>
    <row r="239" spans="1:19" x14ac:dyDescent="0.2">
      <c r="A239" s="14" t="s">
        <v>32</v>
      </c>
      <c r="B239" s="2">
        <v>10</v>
      </c>
      <c r="C239" s="2">
        <v>601</v>
      </c>
      <c r="D239" s="2" t="s">
        <v>25</v>
      </c>
      <c r="E239" s="3">
        <v>245116</v>
      </c>
      <c r="F239" s="3"/>
      <c r="G239" s="3">
        <f t="shared" si="17"/>
        <v>245116</v>
      </c>
      <c r="H239" s="3"/>
      <c r="I239" s="3"/>
      <c r="J239" s="3">
        <f t="shared" si="18"/>
        <v>245116</v>
      </c>
      <c r="K239" s="3"/>
      <c r="L239" s="3"/>
      <c r="M239" s="3">
        <f t="shared" si="19"/>
        <v>245116</v>
      </c>
      <c r="N239" s="3"/>
      <c r="O239" s="3"/>
      <c r="P239" s="3">
        <f t="shared" si="15"/>
        <v>245116</v>
      </c>
      <c r="Q239" s="3"/>
      <c r="R239" s="3"/>
      <c r="S239" s="3">
        <f t="shared" si="16"/>
        <v>245116</v>
      </c>
    </row>
    <row r="240" spans="1:19" x14ac:dyDescent="0.2">
      <c r="A240" s="14" t="s">
        <v>33</v>
      </c>
      <c r="B240" s="2">
        <v>10</v>
      </c>
      <c r="C240" s="2">
        <v>601</v>
      </c>
      <c r="D240" s="2" t="s">
        <v>27</v>
      </c>
      <c r="E240" s="3">
        <v>47655</v>
      </c>
      <c r="F240" s="3"/>
      <c r="G240" s="3">
        <f t="shared" si="17"/>
        <v>47655</v>
      </c>
      <c r="H240" s="3"/>
      <c r="I240" s="3"/>
      <c r="J240" s="3">
        <f t="shared" si="18"/>
        <v>47655</v>
      </c>
      <c r="K240" s="3"/>
      <c r="L240" s="3"/>
      <c r="M240" s="3">
        <f t="shared" si="19"/>
        <v>47655</v>
      </c>
      <c r="N240" s="3"/>
      <c r="O240" s="3"/>
      <c r="P240" s="3">
        <f t="shared" si="15"/>
        <v>47655</v>
      </c>
      <c r="Q240" s="3"/>
      <c r="R240" s="3"/>
      <c r="S240" s="3">
        <f t="shared" si="16"/>
        <v>47655</v>
      </c>
    </row>
    <row r="241" spans="1:19" x14ac:dyDescent="0.2">
      <c r="A241" s="14" t="s">
        <v>34</v>
      </c>
      <c r="B241" s="2">
        <v>10</v>
      </c>
      <c r="C241" s="2">
        <v>601</v>
      </c>
      <c r="D241" s="2" t="s">
        <v>29</v>
      </c>
      <c r="E241" s="3">
        <v>94844</v>
      </c>
      <c r="F241" s="3"/>
      <c r="G241" s="3">
        <f t="shared" si="17"/>
        <v>94844</v>
      </c>
      <c r="H241" s="3"/>
      <c r="I241" s="3"/>
      <c r="J241" s="3">
        <f t="shared" si="18"/>
        <v>94844</v>
      </c>
      <c r="K241" s="3"/>
      <c r="L241" s="3"/>
      <c r="M241" s="3">
        <f t="shared" si="19"/>
        <v>94844</v>
      </c>
      <c r="N241" s="3"/>
      <c r="O241" s="3"/>
      <c r="P241" s="3">
        <f t="shared" si="15"/>
        <v>94844</v>
      </c>
      <c r="Q241" s="3"/>
      <c r="R241" s="3"/>
      <c r="S241" s="3">
        <f t="shared" si="16"/>
        <v>94844</v>
      </c>
    </row>
    <row r="242" spans="1:19" x14ac:dyDescent="0.2">
      <c r="A242" s="14"/>
      <c r="D242" s="2"/>
      <c r="E242" s="3"/>
      <c r="F242" s="3"/>
      <c r="G242" s="3">
        <f t="shared" si="17"/>
        <v>0</v>
      </c>
      <c r="H242" s="3"/>
      <c r="I242" s="3"/>
      <c r="J242" s="3">
        <f t="shared" si="18"/>
        <v>0</v>
      </c>
      <c r="K242" s="3"/>
      <c r="L242" s="3"/>
      <c r="M242" s="3">
        <f t="shared" si="19"/>
        <v>0</v>
      </c>
      <c r="N242" s="3"/>
      <c r="O242" s="3"/>
      <c r="P242" s="3">
        <f t="shared" si="15"/>
        <v>0</v>
      </c>
      <c r="Q242" s="3"/>
      <c r="R242" s="3"/>
      <c r="S242" s="3">
        <f t="shared" si="16"/>
        <v>0</v>
      </c>
    </row>
    <row r="243" spans="1:19" s="4" customFormat="1" x14ac:dyDescent="0.2">
      <c r="A243" s="11" t="s">
        <v>39</v>
      </c>
      <c r="B243" s="12">
        <v>60</v>
      </c>
      <c r="C243" s="12">
        <v>61</v>
      </c>
      <c r="D243" s="18"/>
      <c r="E243" s="5">
        <v>8400</v>
      </c>
      <c r="F243" s="5"/>
      <c r="G243" s="5">
        <f t="shared" si="17"/>
        <v>8400</v>
      </c>
      <c r="H243" s="5"/>
      <c r="I243" s="5"/>
      <c r="J243" s="5">
        <f t="shared" si="18"/>
        <v>8400</v>
      </c>
      <c r="K243" s="5"/>
      <c r="L243" s="5"/>
      <c r="M243" s="5">
        <f t="shared" si="19"/>
        <v>8400</v>
      </c>
      <c r="N243" s="5"/>
      <c r="O243" s="5"/>
      <c r="P243" s="5">
        <f t="shared" si="15"/>
        <v>8400</v>
      </c>
      <c r="Q243" s="5"/>
      <c r="R243" s="5"/>
      <c r="S243" s="5">
        <f t="shared" si="16"/>
        <v>8400</v>
      </c>
    </row>
    <row r="244" spans="1:19" x14ac:dyDescent="0.2">
      <c r="A244" s="13"/>
      <c r="D244" s="2"/>
      <c r="G244" s="1">
        <f t="shared" si="17"/>
        <v>0</v>
      </c>
      <c r="J244" s="1">
        <f t="shared" si="18"/>
        <v>0</v>
      </c>
      <c r="M244" s="1">
        <f t="shared" si="19"/>
        <v>0</v>
      </c>
      <c r="P244" s="1">
        <f t="shared" si="15"/>
        <v>0</v>
      </c>
      <c r="S244" s="1">
        <f t="shared" si="16"/>
        <v>0</v>
      </c>
    </row>
    <row r="245" spans="1:19" x14ac:dyDescent="0.2">
      <c r="G245" s="1">
        <f t="shared" si="17"/>
        <v>0</v>
      </c>
      <c r="J245" s="1">
        <f t="shared" si="18"/>
        <v>0</v>
      </c>
      <c r="M245" s="1">
        <f t="shared" si="19"/>
        <v>0</v>
      </c>
      <c r="P245" s="1">
        <f t="shared" si="15"/>
        <v>0</v>
      </c>
      <c r="S245" s="1">
        <f t="shared" si="16"/>
        <v>0</v>
      </c>
    </row>
    <row r="246" spans="1:19" s="39" customFormat="1" ht="17.25" x14ac:dyDescent="0.3">
      <c r="A246" s="25" t="s">
        <v>55</v>
      </c>
      <c r="B246" s="40"/>
      <c r="C246" s="40"/>
      <c r="G246" s="39">
        <f t="shared" si="17"/>
        <v>0</v>
      </c>
      <c r="J246" s="39">
        <f t="shared" si="18"/>
        <v>0</v>
      </c>
      <c r="M246" s="39">
        <f t="shared" si="19"/>
        <v>0</v>
      </c>
      <c r="P246" s="39">
        <f t="shared" si="15"/>
        <v>0</v>
      </c>
      <c r="S246" s="39">
        <f t="shared" si="16"/>
        <v>0</v>
      </c>
    </row>
    <row r="247" spans="1:19" s="23" customFormat="1" x14ac:dyDescent="0.2">
      <c r="B247" s="24"/>
      <c r="C247" s="24"/>
      <c r="G247" s="23">
        <f t="shared" si="17"/>
        <v>0</v>
      </c>
      <c r="J247" s="23">
        <f t="shared" si="18"/>
        <v>0</v>
      </c>
      <c r="M247" s="23">
        <f t="shared" si="19"/>
        <v>0</v>
      </c>
      <c r="P247" s="23">
        <f t="shared" si="15"/>
        <v>0</v>
      </c>
      <c r="S247" s="23">
        <f t="shared" si="16"/>
        <v>0</v>
      </c>
    </row>
    <row r="248" spans="1:19" s="23" customFormat="1" ht="17.25" x14ac:dyDescent="0.3">
      <c r="A248" s="26" t="s">
        <v>56</v>
      </c>
      <c r="B248" s="24"/>
      <c r="C248" s="24"/>
      <c r="E248" s="27">
        <f>E249</f>
        <v>642973.02167577145</v>
      </c>
      <c r="F248" s="27">
        <f>F249</f>
        <v>0</v>
      </c>
      <c r="G248" s="27">
        <f t="shared" si="17"/>
        <v>642973.02167577145</v>
      </c>
      <c r="H248" s="27">
        <f>H249</f>
        <v>-6810</v>
      </c>
      <c r="I248" s="27">
        <f>I249</f>
        <v>55453</v>
      </c>
      <c r="J248" s="27">
        <f t="shared" si="18"/>
        <v>691616.02167577145</v>
      </c>
      <c r="K248" s="27">
        <f>K249</f>
        <v>-600</v>
      </c>
      <c r="L248" s="27">
        <f>L249</f>
        <v>0</v>
      </c>
      <c r="M248" s="27">
        <f>J248+K248+L248</f>
        <v>691016.02167577145</v>
      </c>
      <c r="N248" s="27">
        <f>N249</f>
        <v>-55453</v>
      </c>
      <c r="O248" s="27">
        <f>O249</f>
        <v>-50000</v>
      </c>
      <c r="P248" s="27">
        <f t="shared" si="15"/>
        <v>585563.02167577145</v>
      </c>
      <c r="Q248" s="27">
        <f>Q249</f>
        <v>-128805</v>
      </c>
      <c r="R248" s="27">
        <f>R249</f>
        <v>0</v>
      </c>
      <c r="S248" s="27">
        <f t="shared" si="16"/>
        <v>456758.02167577145</v>
      </c>
    </row>
    <row r="249" spans="1:19" s="23" customFormat="1" ht="17.25" x14ac:dyDescent="0.3">
      <c r="A249" s="26" t="s">
        <v>13</v>
      </c>
      <c r="B249" s="24"/>
      <c r="C249" s="24"/>
      <c r="E249" s="27">
        <f>E250+E251</f>
        <v>642973.02167577145</v>
      </c>
      <c r="F249" s="27">
        <f>F250+F251</f>
        <v>0</v>
      </c>
      <c r="G249" s="27">
        <f t="shared" si="17"/>
        <v>642973.02167577145</v>
      </c>
      <c r="H249" s="27">
        <f>H250+H251</f>
        <v>-6810</v>
      </c>
      <c r="I249" s="27">
        <f>I250+I251</f>
        <v>55453</v>
      </c>
      <c r="J249" s="27">
        <f t="shared" si="18"/>
        <v>691616.02167577145</v>
      </c>
      <c r="K249" s="27">
        <f>K250+K251</f>
        <v>-600</v>
      </c>
      <c r="L249" s="27">
        <f>L250+L251</f>
        <v>0</v>
      </c>
      <c r="M249" s="27">
        <f t="shared" si="19"/>
        <v>691016.02167577145</v>
      </c>
      <c r="N249" s="27">
        <f>N250+N251</f>
        <v>-55453</v>
      </c>
      <c r="O249" s="27">
        <f>O250+O251</f>
        <v>-50000</v>
      </c>
      <c r="P249" s="27">
        <f t="shared" si="15"/>
        <v>585563.02167577145</v>
      </c>
      <c r="Q249" s="27">
        <f>Q250+Q251</f>
        <v>-128805</v>
      </c>
      <c r="R249" s="27">
        <f>R250+R251</f>
        <v>0</v>
      </c>
      <c r="S249" s="27">
        <f t="shared" si="16"/>
        <v>456758.02167577145</v>
      </c>
    </row>
    <row r="250" spans="1:19" s="23" customFormat="1" ht="15.75" x14ac:dyDescent="0.25">
      <c r="A250" s="28" t="s">
        <v>14</v>
      </c>
      <c r="B250" s="24"/>
      <c r="C250" s="24"/>
      <c r="E250" s="29">
        <f>E253+E257</f>
        <v>624729.01649577147</v>
      </c>
      <c r="F250" s="29">
        <f>F253+F257</f>
        <v>0</v>
      </c>
      <c r="G250" s="29">
        <f t="shared" si="17"/>
        <v>624729.01649577147</v>
      </c>
      <c r="H250" s="29">
        <f>H253+H257</f>
        <v>-6810</v>
      </c>
      <c r="I250" s="29">
        <f>I253+I257</f>
        <v>55453</v>
      </c>
      <c r="J250" s="29">
        <f t="shared" si="18"/>
        <v>673372.01649577147</v>
      </c>
      <c r="K250" s="29">
        <f>K253+K257</f>
        <v>-600</v>
      </c>
      <c r="L250" s="29">
        <f>L253+L257</f>
        <v>0</v>
      </c>
      <c r="M250" s="29">
        <f t="shared" si="19"/>
        <v>672772.01649577147</v>
      </c>
      <c r="N250" s="29">
        <f>N253+N257</f>
        <v>-55453</v>
      </c>
      <c r="O250" s="29">
        <f>O253+O257</f>
        <v>-50000</v>
      </c>
      <c r="P250" s="29">
        <f t="shared" si="15"/>
        <v>567319.01649577147</v>
      </c>
      <c r="Q250" s="29">
        <f>Q253+Q257</f>
        <v>-128805</v>
      </c>
      <c r="R250" s="29">
        <f>R253+R257</f>
        <v>0</v>
      </c>
      <c r="S250" s="29">
        <f t="shared" si="16"/>
        <v>438514.01649577147</v>
      </c>
    </row>
    <row r="251" spans="1:19" s="23" customFormat="1" ht="15.75" x14ac:dyDescent="0.25">
      <c r="A251" s="30" t="s">
        <v>15</v>
      </c>
      <c r="B251" s="24"/>
      <c r="C251" s="24"/>
      <c r="E251" s="31">
        <f>E260</f>
        <v>18244.005179999978</v>
      </c>
      <c r="F251" s="31">
        <f>F260</f>
        <v>0</v>
      </c>
      <c r="G251" s="31">
        <f t="shared" si="17"/>
        <v>18244.005179999978</v>
      </c>
      <c r="H251" s="31">
        <f>H260</f>
        <v>0</v>
      </c>
      <c r="I251" s="31">
        <f>I260</f>
        <v>0</v>
      </c>
      <c r="J251" s="31">
        <f t="shared" si="18"/>
        <v>18244.005179999978</v>
      </c>
      <c r="K251" s="31">
        <f>K260</f>
        <v>0</v>
      </c>
      <c r="L251" s="31">
        <f>L260</f>
        <v>0</v>
      </c>
      <c r="M251" s="31">
        <f t="shared" si="19"/>
        <v>18244.005179999978</v>
      </c>
      <c r="N251" s="31">
        <f>N260</f>
        <v>0</v>
      </c>
      <c r="O251" s="31">
        <f>O260</f>
        <v>0</v>
      </c>
      <c r="P251" s="31">
        <f t="shared" si="15"/>
        <v>18244.005179999978</v>
      </c>
      <c r="Q251" s="31">
        <f>Q260</f>
        <v>0</v>
      </c>
      <c r="R251" s="31">
        <f>R260</f>
        <v>0</v>
      </c>
      <c r="S251" s="31">
        <f t="shared" si="16"/>
        <v>18244.005179999978</v>
      </c>
    </row>
    <row r="252" spans="1:19" s="23" customFormat="1" x14ac:dyDescent="0.2">
      <c r="B252" s="24"/>
      <c r="C252" s="24"/>
      <c r="E252" s="23">
        <v>0</v>
      </c>
      <c r="F252" s="23">
        <v>0</v>
      </c>
      <c r="G252" s="23">
        <f t="shared" si="17"/>
        <v>0</v>
      </c>
      <c r="H252" s="23">
        <v>0</v>
      </c>
      <c r="I252" s="23">
        <v>0</v>
      </c>
      <c r="J252" s="23">
        <f t="shared" si="18"/>
        <v>0</v>
      </c>
      <c r="K252" s="23">
        <v>0</v>
      </c>
      <c r="L252" s="23">
        <v>0</v>
      </c>
      <c r="M252" s="23">
        <f t="shared" si="19"/>
        <v>0</v>
      </c>
      <c r="N252" s="23">
        <v>0</v>
      </c>
      <c r="O252" s="23">
        <v>0</v>
      </c>
      <c r="P252" s="23">
        <f t="shared" si="15"/>
        <v>0</v>
      </c>
      <c r="Q252" s="23">
        <v>0</v>
      </c>
      <c r="R252" s="23">
        <v>0</v>
      </c>
      <c r="S252" s="23">
        <f t="shared" si="16"/>
        <v>0</v>
      </c>
    </row>
    <row r="253" spans="1:19" s="23" customFormat="1" x14ac:dyDescent="0.2">
      <c r="A253" s="32" t="s">
        <v>16</v>
      </c>
      <c r="B253" s="33"/>
      <c r="C253" s="33"/>
      <c r="D253" s="34"/>
      <c r="E253" s="35">
        <f>E255</f>
        <v>550565.99060577154</v>
      </c>
      <c r="F253" s="35">
        <f>F255</f>
        <v>0</v>
      </c>
      <c r="G253" s="35">
        <f t="shared" si="17"/>
        <v>550565.99060577154</v>
      </c>
      <c r="H253" s="35">
        <f>H255</f>
        <v>0</v>
      </c>
      <c r="I253" s="35">
        <f>I255</f>
        <v>0</v>
      </c>
      <c r="J253" s="35">
        <f t="shared" si="18"/>
        <v>550565.99060577154</v>
      </c>
      <c r="K253" s="35">
        <f>K255</f>
        <v>0</v>
      </c>
      <c r="L253" s="35">
        <f>L255</f>
        <v>0</v>
      </c>
      <c r="M253" s="35">
        <f t="shared" si="19"/>
        <v>550565.99060577154</v>
      </c>
      <c r="N253" s="35">
        <f>N255</f>
        <v>0</v>
      </c>
      <c r="O253" s="35">
        <f>O254+O255</f>
        <v>4875</v>
      </c>
      <c r="P253" s="35">
        <f t="shared" si="15"/>
        <v>555440.99060577154</v>
      </c>
      <c r="Q253" s="35">
        <f>Q255</f>
        <v>-128805</v>
      </c>
      <c r="R253" s="35">
        <f>R255</f>
        <v>0</v>
      </c>
      <c r="S253" s="35">
        <f t="shared" si="16"/>
        <v>426635.99060577154</v>
      </c>
    </row>
    <row r="254" spans="1:19" s="23" customFormat="1" x14ac:dyDescent="0.2">
      <c r="A254" s="36" t="s">
        <v>63</v>
      </c>
      <c r="B254" s="33">
        <v>20</v>
      </c>
      <c r="C254" s="33">
        <v>50</v>
      </c>
      <c r="D254" s="34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7">
        <v>4875</v>
      </c>
      <c r="P254" s="37">
        <f t="shared" si="15"/>
        <v>4875</v>
      </c>
      <c r="Q254" s="35"/>
      <c r="R254" s="35"/>
      <c r="S254" s="37">
        <f t="shared" si="16"/>
        <v>4875</v>
      </c>
    </row>
    <row r="255" spans="1:19" s="23" customFormat="1" x14ac:dyDescent="0.2">
      <c r="A255" s="36" t="s">
        <v>57</v>
      </c>
      <c r="B255" s="24">
        <v>10</v>
      </c>
      <c r="C255" s="24">
        <v>50</v>
      </c>
      <c r="D255" s="24" t="s">
        <v>18</v>
      </c>
      <c r="E255" s="37">
        <v>550565.99060577154</v>
      </c>
      <c r="F255" s="37"/>
      <c r="G255" s="37">
        <f t="shared" si="17"/>
        <v>550565.99060577154</v>
      </c>
      <c r="H255" s="37"/>
      <c r="I255" s="37"/>
      <c r="J255" s="37">
        <f t="shared" si="18"/>
        <v>550565.99060577154</v>
      </c>
      <c r="K255" s="37"/>
      <c r="L255" s="37"/>
      <c r="M255" s="37">
        <f t="shared" si="19"/>
        <v>550565.99060577154</v>
      </c>
      <c r="N255" s="37"/>
      <c r="O255" s="37"/>
      <c r="P255" s="37">
        <f t="shared" si="15"/>
        <v>550565.99060577154</v>
      </c>
      <c r="Q255" s="37">
        <v>-128805</v>
      </c>
      <c r="R255" s="37"/>
      <c r="S255" s="37">
        <f t="shared" si="16"/>
        <v>421760.99060577154</v>
      </c>
    </row>
    <row r="256" spans="1:19" s="23" customFormat="1" x14ac:dyDescent="0.2">
      <c r="B256" s="24"/>
      <c r="C256" s="24"/>
      <c r="E256" s="23">
        <v>0</v>
      </c>
      <c r="F256" s="23">
        <v>0</v>
      </c>
      <c r="G256" s="23">
        <f t="shared" si="17"/>
        <v>0</v>
      </c>
      <c r="H256" s="23">
        <v>0</v>
      </c>
      <c r="I256" s="23">
        <v>0</v>
      </c>
      <c r="J256" s="23">
        <f t="shared" si="18"/>
        <v>0</v>
      </c>
      <c r="K256" s="23">
        <v>0</v>
      </c>
      <c r="L256" s="23">
        <v>0</v>
      </c>
      <c r="M256" s="23">
        <f t="shared" si="19"/>
        <v>0</v>
      </c>
      <c r="N256" s="23">
        <v>0</v>
      </c>
      <c r="O256" s="23">
        <v>0</v>
      </c>
      <c r="P256" s="23">
        <f t="shared" si="15"/>
        <v>0</v>
      </c>
      <c r="Q256" s="23">
        <v>0</v>
      </c>
      <c r="R256" s="23">
        <v>0</v>
      </c>
      <c r="S256" s="23">
        <f t="shared" si="16"/>
        <v>0</v>
      </c>
    </row>
    <row r="257" spans="1:19" s="23" customFormat="1" x14ac:dyDescent="0.2">
      <c r="A257" s="32" t="s">
        <v>22</v>
      </c>
      <c r="B257" s="33"/>
      <c r="C257" s="33"/>
      <c r="D257" s="34"/>
      <c r="E257" s="35">
        <f>E258</f>
        <v>74163.025889999932</v>
      </c>
      <c r="F257" s="35">
        <f>F258</f>
        <v>0</v>
      </c>
      <c r="G257" s="35">
        <f t="shared" si="17"/>
        <v>74163.025889999932</v>
      </c>
      <c r="H257" s="35">
        <f>H258</f>
        <v>-6810</v>
      </c>
      <c r="I257" s="35">
        <f>I258</f>
        <v>55453</v>
      </c>
      <c r="J257" s="35">
        <f t="shared" si="18"/>
        <v>122806.02588999993</v>
      </c>
      <c r="K257" s="35">
        <f>K258</f>
        <v>-600</v>
      </c>
      <c r="L257" s="35">
        <f>L258</f>
        <v>0</v>
      </c>
      <c r="M257" s="35">
        <f t="shared" si="19"/>
        <v>122206.02588999993</v>
      </c>
      <c r="N257" s="35">
        <f>N258</f>
        <v>-55453</v>
      </c>
      <c r="O257" s="35">
        <f>O258</f>
        <v>-54875</v>
      </c>
      <c r="P257" s="35">
        <f t="shared" si="15"/>
        <v>11878.025889999932</v>
      </c>
      <c r="Q257" s="35">
        <f>Q258</f>
        <v>0</v>
      </c>
      <c r="R257" s="35">
        <f>R258</f>
        <v>0</v>
      </c>
      <c r="S257" s="35">
        <f t="shared" si="16"/>
        <v>11878.025889999932</v>
      </c>
    </row>
    <row r="258" spans="1:19" s="23" customFormat="1" x14ac:dyDescent="0.2">
      <c r="A258" s="36" t="s">
        <v>23</v>
      </c>
      <c r="B258" s="24">
        <v>20</v>
      </c>
      <c r="C258" s="24">
        <v>55</v>
      </c>
      <c r="D258" s="24"/>
      <c r="E258" s="37">
        <v>74163.025889999932</v>
      </c>
      <c r="F258" s="37"/>
      <c r="G258" s="37">
        <f t="shared" si="17"/>
        <v>74163.025889999932</v>
      </c>
      <c r="H258" s="37">
        <v>-6810</v>
      </c>
      <c r="I258" s="45">
        <v>55453</v>
      </c>
      <c r="J258" s="37">
        <f t="shared" si="18"/>
        <v>122806.02588999993</v>
      </c>
      <c r="K258" s="37">
        <v>-600</v>
      </c>
      <c r="L258" s="37"/>
      <c r="M258" s="37">
        <f t="shared" si="19"/>
        <v>122206.02588999993</v>
      </c>
      <c r="N258" s="37">
        <v>-55453</v>
      </c>
      <c r="O258" s="37">
        <v>-54875</v>
      </c>
      <c r="P258" s="37">
        <f t="shared" si="15"/>
        <v>11878.025889999932</v>
      </c>
      <c r="Q258" s="37"/>
      <c r="R258" s="37"/>
      <c r="S258" s="37">
        <f t="shared" si="16"/>
        <v>11878.025889999932</v>
      </c>
    </row>
    <row r="259" spans="1:19" s="23" customFormat="1" x14ac:dyDescent="0.2">
      <c r="B259" s="24"/>
      <c r="C259" s="24"/>
      <c r="E259" s="23">
        <v>0</v>
      </c>
      <c r="F259" s="23">
        <v>0</v>
      </c>
      <c r="G259" s="5">
        <f t="shared" si="17"/>
        <v>0</v>
      </c>
      <c r="H259" s="23">
        <v>0</v>
      </c>
      <c r="I259" s="23">
        <v>0</v>
      </c>
      <c r="J259" s="5">
        <f t="shared" si="18"/>
        <v>0</v>
      </c>
      <c r="K259" s="23">
        <v>0</v>
      </c>
      <c r="L259" s="23">
        <v>0</v>
      </c>
      <c r="M259" s="5">
        <f t="shared" si="19"/>
        <v>0</v>
      </c>
      <c r="N259" s="23">
        <v>0</v>
      </c>
      <c r="O259" s="23">
        <v>0</v>
      </c>
      <c r="P259" s="5">
        <f t="shared" si="15"/>
        <v>0</v>
      </c>
      <c r="Q259" s="23">
        <v>0</v>
      </c>
      <c r="R259" s="23">
        <v>0</v>
      </c>
      <c r="S259" s="5">
        <f t="shared" si="16"/>
        <v>0</v>
      </c>
    </row>
    <row r="260" spans="1:19" s="23" customFormat="1" x14ac:dyDescent="0.2">
      <c r="A260" s="32" t="s">
        <v>30</v>
      </c>
      <c r="B260" s="24">
        <v>10</v>
      </c>
      <c r="C260" s="24">
        <v>601</v>
      </c>
      <c r="D260" s="38"/>
      <c r="E260" s="35">
        <v>18244.005179999978</v>
      </c>
      <c r="F260" s="35"/>
      <c r="G260" s="35">
        <f t="shared" si="17"/>
        <v>18244.005179999978</v>
      </c>
      <c r="H260" s="35"/>
      <c r="I260" s="35"/>
      <c r="J260" s="35">
        <f t="shared" si="18"/>
        <v>18244.005179999978</v>
      </c>
      <c r="K260" s="35"/>
      <c r="L260" s="35"/>
      <c r="M260" s="35">
        <f t="shared" si="19"/>
        <v>18244.005179999978</v>
      </c>
      <c r="N260" s="35"/>
      <c r="O260" s="35"/>
      <c r="P260" s="35">
        <f t="shared" si="15"/>
        <v>18244.005179999978</v>
      </c>
      <c r="Q260" s="35"/>
      <c r="R260" s="35"/>
      <c r="S260" s="35">
        <f t="shared" si="16"/>
        <v>18244.005179999978</v>
      </c>
    </row>
  </sheetData>
  <dataConsolidate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6490EC-705D-4B7D-B38A-041921FAC9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3EAD03-6907-4CEB-BD0D-BF0D367F32C3}">
  <ds:schemaRefs>
    <ds:schemaRef ds:uri="http://schemas.microsoft.com/office/infopath/2007/PartnerControls"/>
    <ds:schemaRef ds:uri="548510c3-10e4-40d2-9e57-4ea0b9082f62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194cedfd-18b6-416b-a27a-1daa6530c4f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608C865-9EF2-45A4-8F77-02E3C70C1E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5. Kohtud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2021-12-14T15:12:20Z</dcterms:created>
  <dcterms:modified xsi:type="dcterms:W3CDTF">2025-12-18T07:14:18Z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2024-12-23T05:49:58Z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099f3072-c5ea-4dfe-9414-d335975811c6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